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12120" windowHeight="9120" activeTab="0"/>
  </bookViews>
  <sheets>
    <sheet name="Impivaara, Turku 2007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<sst xmlns="http://schemas.openxmlformats.org/spreadsheetml/2006/main" count="76" uniqueCount="44">
  <si>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NETTOTULOKSET / PISTEET</t>
  </si>
  <si>
    <t>HCP nyt</t>
  </si>
  <si>
    <t>RAAKATULOKSET (kaikki pelatut kierrokset laskettu mukaan)</t>
  </si>
  <si>
    <t>min</t>
  </si>
  <si>
    <t>max</t>
  </si>
  <si>
    <t>Pelaaja</t>
  </si>
  <si>
    <t>Juha Wellenius</t>
  </si>
  <si>
    <t>Kari Linnanketo</t>
  </si>
  <si>
    <t>Tomi Aunio</t>
  </si>
  <si>
    <t>Allan Luoto</t>
  </si>
  <si>
    <t>Jussi Kuisma</t>
  </si>
  <si>
    <r>
      <t>Kausikilpailut</t>
    </r>
    <r>
      <rPr>
        <b/>
        <vertAlign val="superscript"/>
        <sz val="20"/>
        <rFont val="Arial"/>
        <family val="2"/>
      </rPr>
      <t>2007</t>
    </r>
    <r>
      <rPr>
        <b/>
        <sz val="20"/>
        <rFont val="Arial"/>
        <family val="0"/>
      </rPr>
      <t xml:space="preserve"> Impivaara, Turku</t>
    </r>
  </si>
  <si>
    <t>1.5.</t>
  </si>
  <si>
    <t>8.5.</t>
  </si>
  <si>
    <t>15.5.</t>
  </si>
  <si>
    <t>Jari Haapanen</t>
  </si>
  <si>
    <t>Juhani Samuli</t>
  </si>
  <si>
    <t>22.5.</t>
  </si>
  <si>
    <t>29.5.</t>
  </si>
  <si>
    <t>5.6.</t>
  </si>
  <si>
    <t>12.6.</t>
  </si>
  <si>
    <t>Jouni Valkjärvi</t>
  </si>
  <si>
    <t>19.6.</t>
  </si>
  <si>
    <t>26.6.</t>
  </si>
  <si>
    <t>Patrik Eriksson</t>
  </si>
  <si>
    <t>3.7.</t>
  </si>
  <si>
    <t>10.7.</t>
  </si>
  <si>
    <t>17.7.</t>
  </si>
  <si>
    <t>24.7.</t>
  </si>
  <si>
    <t>7.8.</t>
  </si>
  <si>
    <t>(+5)</t>
  </si>
  <si>
    <t>14.8.</t>
  </si>
  <si>
    <t>krs</t>
  </si>
  <si>
    <t>ka.</t>
  </si>
  <si>
    <t>kilp.</t>
  </si>
  <si>
    <t>sum</t>
  </si>
  <si>
    <t>haj.</t>
  </si>
  <si>
    <t>HCP alku</t>
  </si>
  <si>
    <t>21.8.</t>
  </si>
  <si>
    <t>28.8.</t>
  </si>
  <si>
    <t>Petri Lönngren</t>
  </si>
  <si>
    <t>4.9.</t>
  </si>
  <si>
    <t>(+2)</t>
  </si>
  <si>
    <t>11.9.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</si>
</sst>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\.m\.yyyy"/>
    <numFmt numFmtId="181" formatCode="0.0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MS Sans Serif"/>
      <family val="0"/>
    </font>
    <font>
      <sz val="12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Rounded MT Bold"/>
      <family val="2"/>
    </font>
    <font>
      <b/>
      <sz val="12"/>
      <color indexed="8"/>
      <name val="Arial"/>
      <family val="2"/>
    </font>
    <font>
      <b/>
      <vertAlign val="superscript"/>
      <sz val="20"/>
      <name val="Arial"/>
      <family val="2"/>
    </font>
    <font>
      <b/>
      <strike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ck"/>
      <right style="thick"/>
      <top style="double"/>
      <bottom style="thick"/>
    </border>
    <border>
      <left>
        <color indexed="63"/>
      </left>
      <right style="thick"/>
      <top style="thick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ouble"/>
    </border>
    <border>
      <left style="hair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medium"/>
      <right style="medium"/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hair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ck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hair"/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hair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hair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ck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ck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medium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hair"/>
      <top style="thick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81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3" xfId="0" applyNumberFormat="1" applyFont="1" applyFill="1" applyBorder="1" applyAlignment="1" applyProtection="1">
      <alignment horizontal="left" indent="1"/>
      <protection/>
    </xf>
    <xf numFmtId="0" fontId="4" fillId="0" borderId="4" xfId="0" applyNumberFormat="1" applyFont="1" applyFill="1" applyBorder="1" applyAlignment="1" applyProtection="1">
      <alignment horizontal="left" indent="1"/>
      <protection/>
    </xf>
    <xf numFmtId="0" fontId="8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 indent="1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2" fontId="8" fillId="0" borderId="7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7" xfId="0" applyNumberFormat="1" applyFont="1" applyFill="1" applyBorder="1" applyAlignment="1" applyProtection="1">
      <alignment horizontal="center"/>
      <protection locked="0"/>
    </xf>
    <xf numFmtId="0" fontId="20" fillId="0" borderId="7" xfId="0" applyNumberFormat="1" applyFont="1" applyFill="1" applyBorder="1" applyAlignment="1" applyProtection="1">
      <alignment horizontal="left" indent="1"/>
      <protection locked="0"/>
    </xf>
    <xf numFmtId="0" fontId="20" fillId="0" borderId="7" xfId="0" applyNumberFormat="1" applyFont="1" applyFill="1" applyBorder="1" applyAlignment="1" applyProtection="1">
      <alignment horizontal="center"/>
      <protection locked="0"/>
    </xf>
    <xf numFmtId="0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7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left" indent="1"/>
      <protection locked="0"/>
    </xf>
    <xf numFmtId="0" fontId="20" fillId="0" borderId="17" xfId="0" applyNumberFormat="1" applyFont="1" applyFill="1" applyBorder="1" applyAlignment="1" applyProtection="1">
      <alignment horizontal="left" indent="1"/>
      <protection locked="0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7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 locked="0"/>
    </xf>
    <xf numFmtId="0" fontId="14" fillId="0" borderId="19" xfId="0" applyNumberFormat="1" applyFont="1" applyFill="1" applyBorder="1" applyAlignment="1" applyProtection="1">
      <alignment horizontal="center"/>
      <protection locked="0"/>
    </xf>
    <xf numFmtId="0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 applyProtection="1">
      <alignment horizontal="center"/>
      <protection locked="0"/>
    </xf>
    <xf numFmtId="181" fontId="22" fillId="0" borderId="19" xfId="0" applyNumberFormat="1" applyFont="1" applyFill="1" applyBorder="1" applyAlignment="1" applyProtection="1">
      <alignment horizontal="center"/>
      <protection/>
    </xf>
    <xf numFmtId="0" fontId="14" fillId="0" borderId="21" xfId="0" applyNumberFormat="1" applyFont="1" applyFill="1" applyBorder="1" applyAlignment="1" applyProtection="1">
      <alignment horizontal="center"/>
      <protection locked="0"/>
    </xf>
    <xf numFmtId="0" fontId="14" fillId="0" borderId="22" xfId="0" applyNumberFormat="1" applyFont="1" applyFill="1" applyBorder="1" applyAlignment="1" applyProtection="1">
      <alignment horizontal="left" indent="1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4" fillId="0" borderId="21" xfId="0" applyNumberFormat="1" applyFont="1" applyFill="1" applyBorder="1" applyAlignment="1" applyProtection="1">
      <alignment horizontal="center"/>
      <protection/>
    </xf>
    <xf numFmtId="0" fontId="14" fillId="0" borderId="25" xfId="0" applyNumberFormat="1" applyFont="1" applyFill="1" applyBorder="1" applyAlignment="1" applyProtection="1">
      <alignment horizontal="left" indent="1"/>
      <protection locked="0"/>
    </xf>
    <xf numFmtId="0" fontId="18" fillId="0" borderId="2" xfId="0" applyFont="1" applyBorder="1" applyAlignment="1">
      <alignment horizontal="center"/>
    </xf>
    <xf numFmtId="2" fontId="18" fillId="0" borderId="26" xfId="0" applyNumberFormat="1" applyFont="1" applyFill="1" applyBorder="1" applyAlignment="1" applyProtection="1">
      <alignment horizontal="center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Border="1" applyAlignment="1">
      <alignment horizontal="center"/>
    </xf>
    <xf numFmtId="0" fontId="14" fillId="0" borderId="27" xfId="0" applyNumberFormat="1" applyFont="1" applyFill="1" applyBorder="1" applyAlignment="1" applyProtection="1">
      <alignment horizontal="left" indent="1"/>
      <protection locked="0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4" fillId="0" borderId="27" xfId="0" applyNumberFormat="1" applyFont="1" applyFill="1" applyBorder="1" applyAlignment="1" applyProtection="1">
      <alignment horizontal="left" indent="1"/>
      <protection/>
    </xf>
    <xf numFmtId="1" fontId="18" fillId="0" borderId="21" xfId="0" applyNumberFormat="1" applyFont="1" applyBorder="1" applyAlignment="1">
      <alignment horizontal="center"/>
    </xf>
    <xf numFmtId="0" fontId="14" fillId="0" borderId="30" xfId="0" applyNumberFormat="1" applyFont="1" applyFill="1" applyBorder="1" applyAlignment="1" applyProtection="1">
      <alignment horizontal="left" indent="1"/>
      <protection/>
    </xf>
    <xf numFmtId="0" fontId="18" fillId="0" borderId="28" xfId="0" applyFont="1" applyBorder="1" applyAlignment="1" quotePrefix="1">
      <alignment horizontal="center"/>
    </xf>
    <xf numFmtId="0" fontId="18" fillId="0" borderId="29" xfId="0" applyFont="1" applyBorder="1" applyAlignment="1" quotePrefix="1">
      <alignment horizontal="center"/>
    </xf>
    <xf numFmtId="0" fontId="14" fillId="0" borderId="25" xfId="0" applyNumberFormat="1" applyFont="1" applyFill="1" applyBorder="1" applyAlignment="1" applyProtection="1">
      <alignment horizontal="left" indent="1"/>
      <protection/>
    </xf>
    <xf numFmtId="0" fontId="18" fillId="0" borderId="24" xfId="0" applyNumberFormat="1" applyFont="1" applyFill="1" applyBorder="1" applyAlignment="1" applyProtection="1" quotePrefix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 quotePrefix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4" fillId="0" borderId="33" xfId="0" applyNumberFormat="1" applyFont="1" applyFill="1" applyBorder="1" applyAlignment="1" applyProtection="1">
      <alignment horizontal="left" indent="1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4" fillId="0" borderId="35" xfId="0" applyNumberFormat="1" applyFont="1" applyFill="1" applyBorder="1" applyAlignment="1" applyProtection="1">
      <alignment horizontal="left" inden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 locked="0"/>
    </xf>
    <xf numFmtId="0" fontId="18" fillId="0" borderId="34" xfId="0" applyNumberFormat="1" applyFont="1" applyFill="1" applyBorder="1" applyAlignment="1" applyProtection="1">
      <alignment horizontal="center"/>
      <protection locked="0"/>
    </xf>
    <xf numFmtId="0" fontId="14" fillId="0" borderId="36" xfId="0" applyNumberFormat="1" applyFont="1" applyFill="1" applyBorder="1" applyAlignment="1" applyProtection="1">
      <alignment horizontal="left" inden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4" fillId="0" borderId="28" xfId="0" applyNumberFormat="1" applyFont="1" applyFill="1" applyBorder="1" applyAlignment="1" applyProtection="1">
      <alignment horizontal="left" indent="1"/>
      <protection/>
    </xf>
    <xf numFmtId="0" fontId="18" fillId="0" borderId="32" xfId="0" applyNumberFormat="1" applyFont="1" applyFill="1" applyBorder="1" applyAlignment="1" applyProtection="1">
      <alignment horizontal="center"/>
      <protection locked="0"/>
    </xf>
    <xf numFmtId="0" fontId="18" fillId="0" borderId="29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33" xfId="0" applyNumberFormat="1" applyFont="1" applyFill="1" applyBorder="1" applyAlignment="1" applyProtection="1">
      <alignment horizontal="left" indent="1"/>
      <protection locked="0"/>
    </xf>
    <xf numFmtId="0" fontId="18" fillId="2" borderId="20" xfId="0" applyNumberFormat="1" applyFont="1" applyFill="1" applyBorder="1" applyAlignment="1" applyProtection="1">
      <alignment horizontal="center"/>
      <protection locked="0"/>
    </xf>
    <xf numFmtId="0" fontId="18" fillId="2" borderId="24" xfId="0" applyNumberFormat="1" applyFont="1" applyFill="1" applyBorder="1" applyAlignment="1" applyProtection="1">
      <alignment horizontal="center"/>
      <protection/>
    </xf>
    <xf numFmtId="0" fontId="18" fillId="2" borderId="24" xfId="0" applyNumberFormat="1" applyFont="1" applyFill="1" applyBorder="1" applyAlignment="1" applyProtection="1" quotePrefix="1">
      <alignment horizontal="center"/>
      <protection/>
    </xf>
    <xf numFmtId="0" fontId="18" fillId="2" borderId="32" xfId="0" applyNumberFormat="1" applyFont="1" applyFill="1" applyBorder="1" applyAlignment="1" applyProtection="1">
      <alignment horizontal="center"/>
      <protection/>
    </xf>
    <xf numFmtId="0" fontId="18" fillId="2" borderId="29" xfId="0" applyNumberFormat="1" applyFont="1" applyFill="1" applyBorder="1" applyAlignment="1" applyProtection="1">
      <alignment horizontal="center"/>
      <protection locked="0"/>
    </xf>
    <xf numFmtId="0" fontId="18" fillId="2" borderId="24" xfId="0" applyNumberFormat="1" applyFont="1" applyFill="1" applyBorder="1" applyAlignment="1" applyProtection="1">
      <alignment horizontal="center"/>
      <protection locked="0"/>
    </xf>
    <xf numFmtId="0" fontId="18" fillId="2" borderId="24" xfId="0" applyNumberFormat="1" applyFont="1" applyFill="1" applyBorder="1" applyAlignment="1" applyProtection="1" quotePrefix="1">
      <alignment horizontal="center"/>
      <protection locked="0"/>
    </xf>
    <xf numFmtId="0" fontId="18" fillId="2" borderId="34" xfId="0" applyNumberFormat="1" applyFont="1" applyFill="1" applyBorder="1" applyAlignment="1" applyProtection="1" quotePrefix="1">
      <alignment horizontal="center"/>
      <protection locked="0"/>
    </xf>
    <xf numFmtId="0" fontId="18" fillId="2" borderId="34" xfId="0" applyNumberFormat="1" applyFont="1" applyFill="1" applyBorder="1" applyAlignment="1" applyProtection="1">
      <alignment horizontal="center"/>
      <protection locked="0"/>
    </xf>
    <xf numFmtId="0" fontId="18" fillId="2" borderId="34" xfId="0" applyNumberFormat="1" applyFont="1" applyFill="1" applyBorder="1" applyAlignment="1" applyProtection="1">
      <alignment horizontal="center"/>
      <protection/>
    </xf>
    <xf numFmtId="0" fontId="18" fillId="2" borderId="34" xfId="0" applyNumberFormat="1" applyFont="1" applyFill="1" applyBorder="1" applyAlignment="1" applyProtection="1" quotePrefix="1">
      <alignment horizontal="center"/>
      <protection/>
    </xf>
    <xf numFmtId="0" fontId="14" fillId="0" borderId="37" xfId="0" applyNumberFormat="1" applyFont="1" applyFill="1" applyBorder="1" applyAlignment="1" applyProtection="1">
      <alignment horizontal="left" indent="1"/>
      <protection/>
    </xf>
    <xf numFmtId="0" fontId="14" fillId="0" borderId="36" xfId="0" applyNumberFormat="1" applyFont="1" applyFill="1" applyBorder="1" applyAlignment="1" applyProtection="1">
      <alignment horizontal="left" indent="1"/>
      <protection locked="0"/>
    </xf>
    <xf numFmtId="0" fontId="14" fillId="0" borderId="38" xfId="0" applyNumberFormat="1" applyFont="1" applyFill="1" applyBorder="1" applyAlignment="1" applyProtection="1">
      <alignment horizontal="left" indent="1"/>
      <protection/>
    </xf>
    <xf numFmtId="0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24" xfId="0" applyNumberFormat="1" applyFont="1" applyFill="1" applyBorder="1" applyAlignment="1" applyProtection="1" quotePrefix="1">
      <alignment horizontal="center"/>
      <protection/>
    </xf>
    <xf numFmtId="0" fontId="24" fillId="2" borderId="24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/>
      <protection locked="0"/>
    </xf>
    <xf numFmtId="0" fontId="24" fillId="2" borderId="24" xfId="0" applyNumberFormat="1" applyFont="1" applyFill="1" applyBorder="1" applyAlignment="1" applyProtection="1">
      <alignment horizontal="center"/>
      <protection locked="0"/>
    </xf>
    <xf numFmtId="0" fontId="26" fillId="0" borderId="24" xfId="0" applyNumberFormat="1" applyFont="1" applyFill="1" applyBorder="1" applyAlignment="1" applyProtection="1">
      <alignment horizontal="center"/>
      <protection locked="0"/>
    </xf>
    <xf numFmtId="0" fontId="25" fillId="0" borderId="24" xfId="0" applyNumberFormat="1" applyFont="1" applyFill="1" applyBorder="1" applyAlignment="1" applyProtection="1">
      <alignment horizontal="center"/>
      <protection locked="0"/>
    </xf>
    <xf numFmtId="0" fontId="24" fillId="0" borderId="34" xfId="0" applyNumberFormat="1" applyFont="1" applyFill="1" applyBorder="1" applyAlignment="1" applyProtection="1">
      <alignment horizontal="center"/>
      <protection locked="0"/>
    </xf>
    <xf numFmtId="0" fontId="25" fillId="0" borderId="34" xfId="0" applyNumberFormat="1" applyFont="1" applyFill="1" applyBorder="1" applyAlignment="1" applyProtection="1">
      <alignment horizontal="center"/>
      <protection locked="0"/>
    </xf>
    <xf numFmtId="0" fontId="18" fillId="0" borderId="39" xfId="0" applyNumberFormat="1" applyFont="1" applyFill="1" applyBorder="1" applyAlignment="1" applyProtection="1">
      <alignment horizontal="center"/>
      <protection locked="0"/>
    </xf>
    <xf numFmtId="0" fontId="18" fillId="0" borderId="32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Fill="1" applyBorder="1" applyAlignment="1" applyProtection="1">
      <alignment horizontal="center"/>
      <protection/>
    </xf>
    <xf numFmtId="0" fontId="24" fillId="2" borderId="34" xfId="0" applyNumberFormat="1" applyFont="1" applyFill="1" applyBorder="1" applyAlignment="1" applyProtection="1">
      <alignment horizontal="center"/>
      <protection locked="0"/>
    </xf>
    <xf numFmtId="0" fontId="24" fillId="2" borderId="34" xfId="0" applyNumberFormat="1" applyFont="1" applyFill="1" applyBorder="1" applyAlignment="1" applyProtection="1" quotePrefix="1">
      <alignment horizontal="center"/>
      <protection locked="0"/>
    </xf>
    <xf numFmtId="0" fontId="18" fillId="0" borderId="34" xfId="0" applyNumberFormat="1" applyFont="1" applyFill="1" applyBorder="1" applyAlignment="1" applyProtection="1" quotePrefix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3" xfId="0" applyNumberFormat="1" applyFon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21" fillId="3" borderId="44" xfId="0" applyNumberFormat="1" applyFont="1" applyFill="1" applyBorder="1" applyAlignment="1" applyProtection="1">
      <alignment horizontal="center"/>
      <protection locked="0"/>
    </xf>
    <xf numFmtId="0" fontId="21" fillId="3" borderId="41" xfId="0" applyNumberFormat="1" applyFont="1" applyFill="1" applyBorder="1" applyAlignment="1" applyProtection="1">
      <alignment horizontal="center"/>
      <protection locked="0"/>
    </xf>
    <xf numFmtId="0" fontId="24" fillId="0" borderId="32" xfId="0" applyNumberFormat="1" applyFont="1" applyFill="1" applyBorder="1" applyAlignment="1" applyProtection="1">
      <alignment horizontal="center"/>
      <protection locked="0"/>
    </xf>
    <xf numFmtId="0" fontId="24" fillId="0" borderId="29" xfId="0" applyNumberFormat="1" applyFont="1" applyFill="1" applyBorder="1" applyAlignment="1" applyProtection="1">
      <alignment horizontal="center"/>
      <protection locked="0"/>
    </xf>
    <xf numFmtId="0" fontId="24" fillId="0" borderId="45" xfId="0" applyNumberFormat="1" applyFont="1" applyFill="1" applyBorder="1" applyAlignment="1" applyProtection="1">
      <alignment horizontal="center"/>
      <protection locked="0"/>
    </xf>
    <xf numFmtId="0" fontId="18" fillId="0" borderId="45" xfId="0" applyNumberFormat="1" applyFont="1" applyFill="1" applyBorder="1" applyAlignment="1" applyProtection="1">
      <alignment horizontal="center"/>
      <protection locked="0"/>
    </xf>
    <xf numFmtId="0" fontId="25" fillId="0" borderId="32" xfId="0" applyNumberFormat="1" applyFont="1" applyFill="1" applyBorder="1" applyAlignment="1" applyProtection="1">
      <alignment horizontal="center"/>
      <protection locked="0"/>
    </xf>
    <xf numFmtId="0" fontId="26" fillId="0" borderId="32" xfId="0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Fill="1" applyBorder="1" applyAlignment="1" applyProtection="1" quotePrefix="1">
      <alignment horizontal="center"/>
      <protection/>
    </xf>
    <xf numFmtId="0" fontId="24" fillId="2" borderId="29" xfId="0" applyNumberFormat="1" applyFont="1" applyFill="1" applyBorder="1" applyAlignment="1" applyProtection="1">
      <alignment horizontal="center"/>
      <protection locked="0"/>
    </xf>
    <xf numFmtId="0" fontId="24" fillId="2" borderId="32" xfId="0" applyNumberFormat="1" applyFont="1" applyFill="1" applyBorder="1" applyAlignment="1" applyProtection="1">
      <alignment horizontal="center"/>
      <protection/>
    </xf>
    <xf numFmtId="0" fontId="14" fillId="0" borderId="46" xfId="0" applyNumberFormat="1" applyFont="1" applyFill="1" applyBorder="1" applyAlignment="1" applyProtection="1">
      <alignment horizontal="left" indent="1"/>
      <protection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49" fontId="20" fillId="0" borderId="48" xfId="0" applyNumberFormat="1" applyFont="1" applyFill="1" applyBorder="1" applyAlignment="1" applyProtection="1">
      <alignment horizontal="center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49" fontId="20" fillId="0" borderId="2" xfId="0" applyNumberFormat="1" applyFont="1" applyFill="1" applyBorder="1" applyAlignment="1" applyProtection="1">
      <alignment horizontal="center"/>
      <protection locked="0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49" xfId="0" applyNumberFormat="1" applyFont="1" applyFill="1" applyBorder="1" applyAlignment="1" applyProtection="1">
      <alignment horizontal="center"/>
      <protection locked="0"/>
    </xf>
    <xf numFmtId="0" fontId="28" fillId="0" borderId="45" xfId="0" applyNumberFormat="1" applyFont="1" applyFill="1" applyBorder="1" applyAlignment="1" applyProtection="1">
      <alignment horizontal="center"/>
      <protection locked="0"/>
    </xf>
    <xf numFmtId="0" fontId="25" fillId="0" borderId="50" xfId="0" applyNumberFormat="1" applyFont="1" applyFill="1" applyBorder="1" applyAlignment="1" applyProtection="1">
      <alignment horizontal="center"/>
      <protection locked="0"/>
    </xf>
    <xf numFmtId="0" fontId="25" fillId="0" borderId="45" xfId="0" applyNumberFormat="1" applyFont="1" applyFill="1" applyBorder="1" applyAlignment="1" applyProtection="1">
      <alignment horizontal="center"/>
      <protection locked="0"/>
    </xf>
    <xf numFmtId="0" fontId="26" fillId="0" borderId="4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8"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  <dxf>
      <font>
        <color rgb="FF3366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2:AV56"/>
  <sheetViews>
    <sheetView showGridLines="0" tabSelected="1" zoomScale="75" zoomScaleNormal="75" workbookViewId="0" topLeftCell="C7">
      <selection activeCell="AE33" sqref="AE33"/>
    </sheetView>
  </sheetViews>
  <sheetFormatPr defaultColWidth="9.140625" defaultRowHeight="12.75"/>
  <cols>
    <col min="1" max="1" width="2.7109375" style="2" customWidth="1"/>
    <col min="2" max="2" width="3.57421875" style="6" customWidth="1"/>
    <col min="3" max="3" width="21.421875" style="0" customWidth="1"/>
    <col min="4" max="4" width="8.8515625" style="6" customWidth="1"/>
    <col min="5" max="5" width="8.7109375" style="6" customWidth="1"/>
    <col min="6" max="25" width="4.7109375" style="6" customWidth="1"/>
    <col min="26" max="26" width="4.57421875" style="6" customWidth="1"/>
    <col min="27" max="27" width="4.7109375" style="6" customWidth="1"/>
    <col min="28" max="28" width="4.57421875" style="6" customWidth="1"/>
    <col min="29" max="31" width="4.7109375" style="6" customWidth="1"/>
    <col min="32" max="32" width="4.57421875" style="6" customWidth="1"/>
    <col min="33" max="43" width="4.7109375" style="6" customWidth="1"/>
    <col min="44" max="44" width="5.28125" style="6" customWidth="1"/>
    <col min="45" max="45" width="6.8515625" style="6" customWidth="1"/>
    <col min="46" max="46" width="5.57421875" style="6" customWidth="1"/>
    <col min="47" max="48" width="4.7109375" style="0" customWidth="1"/>
  </cols>
  <sheetData>
    <row r="2" spans="2:46" ht="30">
      <c r="B2" s="3"/>
      <c r="C2" s="90" t="s">
        <v>11</v>
      </c>
      <c r="D2" s="3"/>
      <c r="E2" s="3"/>
      <c r="F2" s="3"/>
      <c r="G2" s="3"/>
      <c r="H2" s="3"/>
      <c r="J2" s="3"/>
      <c r="L2" s="3"/>
      <c r="M2" s="3"/>
      <c r="P2" s="90"/>
      <c r="Q2" s="3"/>
      <c r="S2" s="3"/>
      <c r="T2" s="3"/>
      <c r="U2" s="3"/>
      <c r="V2" s="3"/>
      <c r="W2" s="3"/>
      <c r="X2" s="3"/>
      <c r="Y2" s="3"/>
      <c r="Z2" s="3"/>
      <c r="AA2" s="4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</row>
    <row r="3" spans="2:46" ht="26.25">
      <c r="B3" s="3"/>
      <c r="C3" s="1"/>
      <c r="D3" s="3"/>
      <c r="E3" s="3"/>
      <c r="F3" s="3"/>
      <c r="G3" s="3"/>
      <c r="H3" s="3"/>
      <c r="I3" s="45"/>
      <c r="J3" s="3"/>
      <c r="K3" s="28"/>
      <c r="L3" s="3"/>
      <c r="M3" s="3"/>
      <c r="N3" s="3"/>
      <c r="P3" s="3"/>
      <c r="Q3" s="3"/>
      <c r="R3" s="47"/>
      <c r="S3" s="3"/>
      <c r="T3" s="3"/>
      <c r="U3" s="3"/>
      <c r="V3" s="3"/>
      <c r="W3" s="3"/>
      <c r="X3" s="3"/>
      <c r="Y3" s="3"/>
      <c r="Z3" s="3"/>
      <c r="AA3" s="4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5"/>
    </row>
    <row r="4" spans="2:46" ht="20.25">
      <c r="B4" s="48"/>
      <c r="C4" s="1"/>
      <c r="D4" s="3"/>
      <c r="E4" s="3"/>
      <c r="F4" s="3"/>
      <c r="G4" s="3"/>
      <c r="H4" s="3"/>
      <c r="I4" s="3"/>
      <c r="J4" s="3"/>
      <c r="K4" s="28"/>
      <c r="L4" s="3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</row>
    <row r="5" spans="2:46" ht="20.25">
      <c r="B5" s="48"/>
      <c r="C5" s="1"/>
      <c r="D5" s="3"/>
      <c r="E5" s="3"/>
      <c r="F5" s="3"/>
      <c r="G5" s="3"/>
      <c r="H5" s="3"/>
      <c r="I5" s="3"/>
      <c r="J5" s="3"/>
      <c r="K5" s="28"/>
      <c r="L5" s="3"/>
      <c r="M5" s="3"/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</row>
    <row r="6" spans="3:46" ht="20.25">
      <c r="C6" s="1"/>
      <c r="D6" s="3"/>
      <c r="E6" s="3"/>
      <c r="F6" s="3"/>
      <c r="G6" s="3"/>
      <c r="H6" s="3"/>
      <c r="I6" s="3"/>
      <c r="J6" s="3"/>
      <c r="K6" s="28"/>
      <c r="L6" s="3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</row>
    <row r="7" spans="2:46" ht="18" customHeight="1" thickBot="1">
      <c r="B7" s="54" t="s">
        <v>0</v>
      </c>
      <c r="E7" s="3"/>
      <c r="F7" s="3"/>
      <c r="G7" s="3"/>
      <c r="H7" s="3"/>
      <c r="I7" s="3"/>
      <c r="J7" s="3"/>
      <c r="K7" s="3"/>
      <c r="M7" s="3"/>
      <c r="O7" s="4"/>
      <c r="Q7" s="3"/>
      <c r="R7" s="3"/>
      <c r="S7" s="3"/>
      <c r="T7" s="3"/>
      <c r="U7" s="3"/>
      <c r="V7" s="3"/>
      <c r="W7" s="3"/>
      <c r="Y7" s="3"/>
      <c r="Z7" s="17"/>
      <c r="AA7" s="4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</row>
    <row r="8" spans="2:46" ht="21.75" customHeight="1" thickBot="1" thickTop="1">
      <c r="B8" s="49"/>
      <c r="C8" s="50" t="s">
        <v>5</v>
      </c>
      <c r="D8" s="51" t="s">
        <v>37</v>
      </c>
      <c r="E8" s="52" t="s">
        <v>1</v>
      </c>
      <c r="F8" s="159" t="s">
        <v>12</v>
      </c>
      <c r="G8" s="160"/>
      <c r="H8" s="159" t="s">
        <v>13</v>
      </c>
      <c r="I8" s="160"/>
      <c r="J8" s="159" t="s">
        <v>14</v>
      </c>
      <c r="K8" s="160"/>
      <c r="L8" s="159" t="s">
        <v>17</v>
      </c>
      <c r="M8" s="160"/>
      <c r="N8" s="159" t="s">
        <v>18</v>
      </c>
      <c r="O8" s="160"/>
      <c r="P8" s="159" t="s">
        <v>19</v>
      </c>
      <c r="Q8" s="160"/>
      <c r="R8" s="159" t="s">
        <v>20</v>
      </c>
      <c r="S8" s="160"/>
      <c r="T8" s="159" t="s">
        <v>22</v>
      </c>
      <c r="U8" s="160"/>
      <c r="V8" s="159" t="s">
        <v>23</v>
      </c>
      <c r="W8" s="160"/>
      <c r="X8" s="159" t="s">
        <v>25</v>
      </c>
      <c r="Y8" s="160"/>
      <c r="Z8" s="159" t="s">
        <v>26</v>
      </c>
      <c r="AA8" s="160"/>
      <c r="AB8" s="159" t="s">
        <v>27</v>
      </c>
      <c r="AC8" s="160"/>
      <c r="AD8" s="159" t="s">
        <v>28</v>
      </c>
      <c r="AE8" s="160"/>
      <c r="AF8" s="159" t="s">
        <v>29</v>
      </c>
      <c r="AG8" s="160"/>
      <c r="AH8" s="159" t="s">
        <v>31</v>
      </c>
      <c r="AI8" s="160"/>
      <c r="AJ8" s="159" t="s">
        <v>38</v>
      </c>
      <c r="AK8" s="160"/>
      <c r="AL8" s="159" t="s">
        <v>39</v>
      </c>
      <c r="AM8" s="160"/>
      <c r="AN8" s="155" t="s">
        <v>41</v>
      </c>
      <c r="AO8" s="156"/>
      <c r="AP8" s="155" t="s">
        <v>43</v>
      </c>
      <c r="AQ8" s="156"/>
      <c r="AR8" s="51" t="s">
        <v>35</v>
      </c>
      <c r="AS8" s="51" t="s">
        <v>34</v>
      </c>
      <c r="AT8" s="53" t="s">
        <v>33</v>
      </c>
    </row>
    <row r="9" spans="1:46" s="21" customFormat="1" ht="21.75" customHeight="1" thickBot="1" thickTop="1">
      <c r="A9" s="20"/>
      <c r="B9" s="61">
        <v>1</v>
      </c>
      <c r="C9" s="66" t="s">
        <v>16</v>
      </c>
      <c r="D9" s="67">
        <v>8</v>
      </c>
      <c r="E9" s="68" t="s">
        <v>30</v>
      </c>
      <c r="F9" s="111"/>
      <c r="G9" s="106"/>
      <c r="H9" s="112"/>
      <c r="I9" s="106"/>
      <c r="J9" s="112">
        <v>64</v>
      </c>
      <c r="K9" s="106">
        <v>36</v>
      </c>
      <c r="L9" s="111">
        <v>65</v>
      </c>
      <c r="M9" s="106">
        <v>35</v>
      </c>
      <c r="N9" s="111">
        <v>69</v>
      </c>
      <c r="O9" s="106">
        <v>31</v>
      </c>
      <c r="P9" s="111">
        <v>57</v>
      </c>
      <c r="Q9" s="106">
        <v>43</v>
      </c>
      <c r="R9" s="107">
        <v>66</v>
      </c>
      <c r="S9" s="106">
        <v>34</v>
      </c>
      <c r="T9" s="107">
        <v>68</v>
      </c>
      <c r="U9" s="106">
        <v>32</v>
      </c>
      <c r="V9" s="107">
        <v>69</v>
      </c>
      <c r="W9" s="106">
        <v>31</v>
      </c>
      <c r="X9" s="111">
        <v>66</v>
      </c>
      <c r="Y9" s="106">
        <v>34</v>
      </c>
      <c r="Z9" s="124">
        <v>80</v>
      </c>
      <c r="AA9" s="120">
        <v>20</v>
      </c>
      <c r="AB9" s="124">
        <v>81</v>
      </c>
      <c r="AC9" s="120">
        <v>19</v>
      </c>
      <c r="AD9" s="122">
        <v>77</v>
      </c>
      <c r="AE9" s="120">
        <v>23</v>
      </c>
      <c r="AF9" s="69">
        <v>66</v>
      </c>
      <c r="AG9" s="63">
        <v>34</v>
      </c>
      <c r="AH9" s="131">
        <v>75</v>
      </c>
      <c r="AI9" s="123">
        <v>25</v>
      </c>
      <c r="AJ9" s="126">
        <v>62</v>
      </c>
      <c r="AK9" s="63">
        <v>38</v>
      </c>
      <c r="AL9" s="151">
        <v>77</v>
      </c>
      <c r="AM9" s="142">
        <v>23</v>
      </c>
      <c r="AN9" s="126">
        <v>70</v>
      </c>
      <c r="AO9" s="63">
        <v>30</v>
      </c>
      <c r="AP9" s="163">
        <v>67</v>
      </c>
      <c r="AQ9" s="63">
        <v>33</v>
      </c>
      <c r="AR9" s="143">
        <f>SUM(G9,I9,K9,M9,O9,Q9,S9,U9,W9,Y9,AG9,AK9,AO9,AQ9)</f>
        <v>411</v>
      </c>
      <c r="AS9" s="60">
        <v>17</v>
      </c>
      <c r="AT9" s="64">
        <f>AVERAGE(F9,H9,J9,L9,N9,P9,R9,T9,V9,X9,Z9,AB9,AD9,AF9,AH9,AJ9,AL9,AN9)</f>
        <v>69.5</v>
      </c>
    </row>
    <row r="10" spans="2:46" ht="21.75" customHeight="1" thickBot="1" thickTop="1">
      <c r="B10" s="65">
        <v>2</v>
      </c>
      <c r="C10" s="66" t="s">
        <v>10</v>
      </c>
      <c r="D10" s="67">
        <v>4</v>
      </c>
      <c r="E10" s="68">
        <v>2</v>
      </c>
      <c r="F10" s="121">
        <v>75</v>
      </c>
      <c r="G10" s="120">
        <v>25</v>
      </c>
      <c r="H10" s="121">
        <v>81</v>
      </c>
      <c r="I10" s="120">
        <v>19</v>
      </c>
      <c r="J10" s="108">
        <v>71</v>
      </c>
      <c r="K10" s="106">
        <v>29</v>
      </c>
      <c r="L10" s="107">
        <v>71</v>
      </c>
      <c r="M10" s="106">
        <v>29</v>
      </c>
      <c r="N10" s="107">
        <v>73</v>
      </c>
      <c r="O10" s="106">
        <v>27</v>
      </c>
      <c r="P10" s="153">
        <v>85</v>
      </c>
      <c r="Q10" s="152">
        <v>15</v>
      </c>
      <c r="R10" s="122">
        <v>80</v>
      </c>
      <c r="S10" s="120">
        <v>20</v>
      </c>
      <c r="T10" s="108">
        <v>69</v>
      </c>
      <c r="U10" s="106">
        <v>31</v>
      </c>
      <c r="V10" s="107">
        <v>63</v>
      </c>
      <c r="W10" s="106">
        <v>37</v>
      </c>
      <c r="X10" s="122">
        <v>81</v>
      </c>
      <c r="Y10" s="120">
        <v>19</v>
      </c>
      <c r="Z10" s="108">
        <v>69</v>
      </c>
      <c r="AA10" s="106">
        <v>31</v>
      </c>
      <c r="AB10" s="109">
        <v>68</v>
      </c>
      <c r="AC10" s="110">
        <v>32</v>
      </c>
      <c r="AD10" s="121">
        <v>74</v>
      </c>
      <c r="AE10" s="120">
        <v>26</v>
      </c>
      <c r="AF10" s="69"/>
      <c r="AG10" s="63"/>
      <c r="AH10" s="125">
        <v>73</v>
      </c>
      <c r="AI10" s="63">
        <v>27</v>
      </c>
      <c r="AJ10" s="126">
        <v>63</v>
      </c>
      <c r="AK10" s="63">
        <v>37</v>
      </c>
      <c r="AL10" s="69">
        <v>71</v>
      </c>
      <c r="AM10" s="141">
        <v>29</v>
      </c>
      <c r="AN10" s="150">
        <v>73</v>
      </c>
      <c r="AO10" s="102">
        <v>27</v>
      </c>
      <c r="AP10" s="162">
        <v>56</v>
      </c>
      <c r="AQ10" s="102">
        <v>44</v>
      </c>
      <c r="AR10" s="144">
        <f>SUM(K10,M10,O10,U10,W10,AA10,AC10,AG10,AI10,AK10,AM10,AO10,AQ10)</f>
        <v>380</v>
      </c>
      <c r="AS10" s="60">
        <v>18</v>
      </c>
      <c r="AT10" s="64">
        <f>AVERAGE(F10,H10,J10,L10,N10,P10,R10,T10,V10,X10,Z10,AB10,AD10,AF10,AH10,AJ10,AL10,AN10)</f>
        <v>72.94117647058823</v>
      </c>
    </row>
    <row r="11" spans="2:46" ht="21.75" customHeight="1" thickBot="1" thickTop="1">
      <c r="B11" s="65">
        <v>3</v>
      </c>
      <c r="C11" s="66" t="s">
        <v>6</v>
      </c>
      <c r="D11" s="67">
        <v>4</v>
      </c>
      <c r="E11" s="68" t="s">
        <v>30</v>
      </c>
      <c r="F11" s="108">
        <v>69</v>
      </c>
      <c r="G11" s="106">
        <v>31</v>
      </c>
      <c r="H11" s="107">
        <v>70</v>
      </c>
      <c r="I11" s="106">
        <v>30</v>
      </c>
      <c r="J11" s="108">
        <v>68</v>
      </c>
      <c r="K11" s="106">
        <v>32</v>
      </c>
      <c r="L11" s="107"/>
      <c r="M11" s="106"/>
      <c r="N11" s="107">
        <v>75</v>
      </c>
      <c r="O11" s="106">
        <v>25</v>
      </c>
      <c r="P11" s="107">
        <v>67</v>
      </c>
      <c r="Q11" s="106">
        <v>33</v>
      </c>
      <c r="R11" s="107">
        <v>70</v>
      </c>
      <c r="S11" s="106">
        <v>30</v>
      </c>
      <c r="T11" s="108">
        <v>68</v>
      </c>
      <c r="U11" s="106">
        <v>32</v>
      </c>
      <c r="V11" s="109"/>
      <c r="W11" s="110"/>
      <c r="X11" s="107">
        <v>75</v>
      </c>
      <c r="Y11" s="106">
        <v>25</v>
      </c>
      <c r="Z11" s="107">
        <v>66</v>
      </c>
      <c r="AA11" s="106">
        <v>34</v>
      </c>
      <c r="AB11" s="107"/>
      <c r="AC11" s="106"/>
      <c r="AD11" s="107">
        <v>69</v>
      </c>
      <c r="AE11" s="106">
        <v>31</v>
      </c>
      <c r="AF11" s="86">
        <v>61</v>
      </c>
      <c r="AG11" s="63">
        <v>39</v>
      </c>
      <c r="AH11" s="131">
        <v>76</v>
      </c>
      <c r="AI11" s="123">
        <v>24</v>
      </c>
      <c r="AJ11" s="126">
        <v>66</v>
      </c>
      <c r="AK11" s="63">
        <v>34</v>
      </c>
      <c r="AL11" s="132">
        <v>81</v>
      </c>
      <c r="AM11" s="142">
        <v>19</v>
      </c>
      <c r="AN11" s="145"/>
      <c r="AO11" s="146"/>
      <c r="AP11" s="147"/>
      <c r="AQ11" s="146"/>
      <c r="AR11" s="144">
        <f>SUM(G11,I11,K11,M11,O11,Q11,S11,U11,W11,Y11,AA11,AC11,AE11,AG11,AK11)</f>
        <v>376</v>
      </c>
      <c r="AS11" s="60">
        <f>COUNT(F11:AM11)/2</f>
        <v>14</v>
      </c>
      <c r="AT11" s="64">
        <f>AVERAGE(F11,H11,J11,L11,N11,P11,R11,T11,V11,X11,Z11,AB11,AD11,AF11,AH11,AJ11,AL11)</f>
        <v>70.07142857142857</v>
      </c>
    </row>
    <row r="12" spans="2:46" ht="21.75" customHeight="1" thickBot="1" thickTop="1">
      <c r="B12" s="65">
        <v>4</v>
      </c>
      <c r="C12" s="66" t="s">
        <v>7</v>
      </c>
      <c r="D12" s="67">
        <v>12</v>
      </c>
      <c r="E12" s="68">
        <v>6</v>
      </c>
      <c r="F12" s="108">
        <v>64</v>
      </c>
      <c r="G12" s="106">
        <v>36</v>
      </c>
      <c r="H12" s="107"/>
      <c r="I12" s="106"/>
      <c r="J12" s="108">
        <v>75</v>
      </c>
      <c r="K12" s="106">
        <v>25</v>
      </c>
      <c r="L12" s="122">
        <v>82</v>
      </c>
      <c r="M12" s="120">
        <v>18</v>
      </c>
      <c r="N12" s="107">
        <v>63</v>
      </c>
      <c r="O12" s="106">
        <v>37</v>
      </c>
      <c r="P12" s="109">
        <v>67</v>
      </c>
      <c r="Q12" s="110">
        <v>33</v>
      </c>
      <c r="R12" s="109">
        <v>76</v>
      </c>
      <c r="S12" s="110">
        <v>24</v>
      </c>
      <c r="T12" s="108"/>
      <c r="U12" s="106"/>
      <c r="V12" s="107">
        <v>73</v>
      </c>
      <c r="W12" s="106">
        <v>27</v>
      </c>
      <c r="X12" s="107"/>
      <c r="Y12" s="106"/>
      <c r="Z12" s="107">
        <v>76</v>
      </c>
      <c r="AA12" s="106">
        <v>24</v>
      </c>
      <c r="AB12" s="153">
        <v>77</v>
      </c>
      <c r="AC12" s="152">
        <v>23</v>
      </c>
      <c r="AD12" s="107">
        <v>66</v>
      </c>
      <c r="AE12" s="106">
        <v>34</v>
      </c>
      <c r="AF12" s="86">
        <v>73</v>
      </c>
      <c r="AG12" s="63">
        <v>27</v>
      </c>
      <c r="AH12" s="131">
        <v>77</v>
      </c>
      <c r="AI12" s="123">
        <v>23</v>
      </c>
      <c r="AJ12" s="126">
        <v>63</v>
      </c>
      <c r="AK12" s="63">
        <v>37</v>
      </c>
      <c r="AL12" s="132">
        <v>87</v>
      </c>
      <c r="AM12" s="142">
        <v>13</v>
      </c>
      <c r="AN12" s="149">
        <v>67</v>
      </c>
      <c r="AO12" s="102">
        <v>33</v>
      </c>
      <c r="AP12" s="165">
        <v>72</v>
      </c>
      <c r="AQ12" s="102">
        <v>28</v>
      </c>
      <c r="AR12" s="144">
        <f>SUM(G12,I12,K12,O12,Q12,S12,U12,W12,Y12,AA12,AE12,AG12,AK12,AO12,AQ12)</f>
        <v>365</v>
      </c>
      <c r="AS12" s="60">
        <v>16</v>
      </c>
      <c r="AT12" s="64">
        <f>AVERAGE(F12,H12,J12,L12,N12,P12,R12,T12,V12,X12,Z12,AB12,AD12,AF12,AH12,AJ12,AL12,AN12)</f>
        <v>72.4</v>
      </c>
    </row>
    <row r="13" spans="2:46" ht="21.75" customHeight="1" thickBot="1" thickTop="1">
      <c r="B13" s="70">
        <v>5</v>
      </c>
      <c r="C13" s="66" t="s">
        <v>8</v>
      </c>
      <c r="D13" s="67">
        <v>12</v>
      </c>
      <c r="E13" s="68">
        <v>6</v>
      </c>
      <c r="F13" s="121">
        <v>94</v>
      </c>
      <c r="G13" s="120">
        <v>6</v>
      </c>
      <c r="H13" s="108">
        <v>71</v>
      </c>
      <c r="I13" s="106">
        <v>29</v>
      </c>
      <c r="J13" s="121">
        <v>82</v>
      </c>
      <c r="K13" s="120">
        <v>18</v>
      </c>
      <c r="L13" s="107">
        <v>69</v>
      </c>
      <c r="M13" s="106">
        <v>31</v>
      </c>
      <c r="N13" s="107">
        <v>71</v>
      </c>
      <c r="O13" s="106">
        <v>29</v>
      </c>
      <c r="P13" s="107">
        <v>71</v>
      </c>
      <c r="Q13" s="106">
        <v>29</v>
      </c>
      <c r="R13" s="122">
        <v>81</v>
      </c>
      <c r="S13" s="120">
        <v>19</v>
      </c>
      <c r="T13" s="108">
        <v>74</v>
      </c>
      <c r="U13" s="106">
        <v>26</v>
      </c>
      <c r="V13" s="107">
        <v>56</v>
      </c>
      <c r="W13" s="106">
        <v>44</v>
      </c>
      <c r="X13" s="107">
        <v>74</v>
      </c>
      <c r="Y13" s="106">
        <v>26</v>
      </c>
      <c r="Z13" s="108">
        <v>71</v>
      </c>
      <c r="AA13" s="106">
        <v>29</v>
      </c>
      <c r="AB13" s="107"/>
      <c r="AC13" s="106"/>
      <c r="AD13" s="121">
        <v>84</v>
      </c>
      <c r="AE13" s="120">
        <v>16</v>
      </c>
      <c r="AF13" s="89">
        <v>78</v>
      </c>
      <c r="AG13" s="102">
        <v>22</v>
      </c>
      <c r="AH13" s="127">
        <v>94</v>
      </c>
      <c r="AI13" s="123">
        <v>6</v>
      </c>
      <c r="AJ13" s="128">
        <v>70</v>
      </c>
      <c r="AK13" s="63">
        <v>30</v>
      </c>
      <c r="AL13" s="69">
        <v>64</v>
      </c>
      <c r="AM13" s="141">
        <v>36</v>
      </c>
      <c r="AN13" s="145">
        <v>80</v>
      </c>
      <c r="AO13" s="146">
        <v>20</v>
      </c>
      <c r="AP13" s="164">
        <v>69</v>
      </c>
      <c r="AQ13" s="102">
        <v>31</v>
      </c>
      <c r="AR13" s="144">
        <f>SUM(I13,M13,O13,Q13,U13,W13,Y13,AA13,AG13,AK13,AM13,AQ13)</f>
        <v>362</v>
      </c>
      <c r="AS13" s="60">
        <v>18</v>
      </c>
      <c r="AT13" s="64">
        <f>AVERAGE(F13,H13,J13,L13,N13,P13,R13,T13,V13,X13,Z13,AB13,AD13,AF13,AJ13,AL13,AO13)</f>
        <v>70.625</v>
      </c>
    </row>
    <row r="14" spans="2:46" ht="21.75" customHeight="1" thickBot="1" thickTop="1">
      <c r="B14" s="70">
        <v>6</v>
      </c>
      <c r="C14" s="105" t="s">
        <v>15</v>
      </c>
      <c r="D14" s="62">
        <v>4</v>
      </c>
      <c r="E14" s="96" t="s">
        <v>42</v>
      </c>
      <c r="F14" s="113"/>
      <c r="G14" s="106"/>
      <c r="H14" s="113"/>
      <c r="I14" s="106"/>
      <c r="J14" s="113">
        <v>72</v>
      </c>
      <c r="K14" s="106">
        <v>28</v>
      </c>
      <c r="L14" s="114"/>
      <c r="M14" s="106"/>
      <c r="N14" s="113"/>
      <c r="O14" s="106"/>
      <c r="P14" s="113">
        <v>76</v>
      </c>
      <c r="Q14" s="106">
        <v>24</v>
      </c>
      <c r="R14" s="113">
        <v>72</v>
      </c>
      <c r="S14" s="106">
        <v>28</v>
      </c>
      <c r="T14" s="113">
        <v>70</v>
      </c>
      <c r="U14" s="106">
        <v>30</v>
      </c>
      <c r="V14" s="114"/>
      <c r="W14" s="106"/>
      <c r="X14" s="114">
        <v>75</v>
      </c>
      <c r="Y14" s="106">
        <v>25</v>
      </c>
      <c r="Z14" s="113">
        <v>75</v>
      </c>
      <c r="AA14" s="106">
        <v>25</v>
      </c>
      <c r="AB14" s="113">
        <v>65</v>
      </c>
      <c r="AC14" s="106">
        <v>35</v>
      </c>
      <c r="AD14" s="114">
        <v>68</v>
      </c>
      <c r="AE14" s="110">
        <v>32</v>
      </c>
      <c r="AF14" s="97">
        <v>76</v>
      </c>
      <c r="AG14" s="63">
        <v>24</v>
      </c>
      <c r="AH14" s="128">
        <v>66</v>
      </c>
      <c r="AI14" s="63">
        <v>34</v>
      </c>
      <c r="AJ14" s="127">
        <v>81</v>
      </c>
      <c r="AK14" s="123">
        <v>19</v>
      </c>
      <c r="AL14" s="127">
        <v>80</v>
      </c>
      <c r="AM14" s="142">
        <v>20</v>
      </c>
      <c r="AN14" s="149">
        <v>67</v>
      </c>
      <c r="AO14" s="102">
        <v>33</v>
      </c>
      <c r="AP14" s="165">
        <v>73</v>
      </c>
      <c r="AQ14" s="102">
        <v>27</v>
      </c>
      <c r="AR14" s="144">
        <f>SUM(G14,I14,K14,M14,O14,Q14,S14,U14,W14,Y14,AA14,AC14,AE14,AG14,AI14,AO14,AQ14)</f>
        <v>345</v>
      </c>
      <c r="AS14" s="60">
        <v>14</v>
      </c>
      <c r="AT14" s="64">
        <f>AVERAGE(F14,H14,J14,L14,N14,P14,R14,T14,V14,X14,Z14,AB14,AD14,AF14,AH14,AL14,AN14)</f>
        <v>71.83333333333333</v>
      </c>
    </row>
    <row r="15" spans="2:46" ht="21.75" customHeight="1" thickBot="1" thickTop="1">
      <c r="B15" s="70">
        <v>7</v>
      </c>
      <c r="C15" s="105" t="s">
        <v>9</v>
      </c>
      <c r="D15" s="62">
        <v>8</v>
      </c>
      <c r="E15" s="96">
        <v>2</v>
      </c>
      <c r="F15" s="133">
        <v>89</v>
      </c>
      <c r="G15" s="120">
        <v>11</v>
      </c>
      <c r="H15" s="114">
        <v>65</v>
      </c>
      <c r="I15" s="106">
        <v>35</v>
      </c>
      <c r="J15" s="114">
        <v>71</v>
      </c>
      <c r="K15" s="106">
        <v>29</v>
      </c>
      <c r="L15" s="134">
        <v>85</v>
      </c>
      <c r="M15" s="120">
        <v>15</v>
      </c>
      <c r="N15" s="114">
        <v>67</v>
      </c>
      <c r="O15" s="106">
        <v>33</v>
      </c>
      <c r="P15" s="114">
        <v>73</v>
      </c>
      <c r="Q15" s="106">
        <v>27</v>
      </c>
      <c r="R15" s="114">
        <v>67</v>
      </c>
      <c r="S15" s="106">
        <v>33</v>
      </c>
      <c r="T15" s="114"/>
      <c r="U15" s="106"/>
      <c r="V15" s="113">
        <v>80</v>
      </c>
      <c r="W15" s="106">
        <v>20</v>
      </c>
      <c r="X15" s="133">
        <v>82</v>
      </c>
      <c r="Y15" s="120">
        <v>18</v>
      </c>
      <c r="Z15" s="114">
        <v>62</v>
      </c>
      <c r="AA15" s="106">
        <v>38</v>
      </c>
      <c r="AB15" s="113">
        <v>76</v>
      </c>
      <c r="AC15" s="106">
        <v>24</v>
      </c>
      <c r="AD15" s="114">
        <v>72</v>
      </c>
      <c r="AE15" s="106">
        <v>28</v>
      </c>
      <c r="AF15" s="97"/>
      <c r="AG15" s="63"/>
      <c r="AH15" s="128">
        <v>67</v>
      </c>
      <c r="AI15" s="129">
        <v>33</v>
      </c>
      <c r="AJ15" s="97"/>
      <c r="AK15" s="129"/>
      <c r="AL15" s="135">
        <v>77</v>
      </c>
      <c r="AM15" s="141">
        <v>23</v>
      </c>
      <c r="AN15" s="101">
        <v>80</v>
      </c>
      <c r="AO15" s="102">
        <v>20</v>
      </c>
      <c r="AP15" s="147">
        <v>81</v>
      </c>
      <c r="AQ15" s="146">
        <v>19</v>
      </c>
      <c r="AR15" s="144">
        <f>SUM(I15,K15,O15,Q15,S15,U15,W15,AA15,AC15,AE15,AG15,AI15,AK15,AM15,AO15)</f>
        <v>343</v>
      </c>
      <c r="AS15" s="60">
        <v>16</v>
      </c>
      <c r="AT15" s="64">
        <f>AVERAGE(F15,H15,J15,L15,N15,P15,R15,T15,V15,X15,Z15,AB15,AD15,AF15,AH15,AL15,AN15)</f>
        <v>74.2</v>
      </c>
    </row>
    <row r="16" spans="2:46" ht="21.75" customHeight="1" thickBot="1" thickTop="1">
      <c r="B16" s="70">
        <v>8</v>
      </c>
      <c r="C16" s="91" t="s">
        <v>21</v>
      </c>
      <c r="D16" s="67">
        <v>4</v>
      </c>
      <c r="E16" s="87">
        <v>1</v>
      </c>
      <c r="F16" s="116"/>
      <c r="G16" s="106"/>
      <c r="H16" s="116"/>
      <c r="I16" s="106"/>
      <c r="J16" s="116"/>
      <c r="K16" s="106"/>
      <c r="L16" s="115"/>
      <c r="M16" s="106"/>
      <c r="N16" s="115"/>
      <c r="O16" s="106"/>
      <c r="P16" s="115"/>
      <c r="Q16" s="106"/>
      <c r="R16" s="115">
        <v>63</v>
      </c>
      <c r="S16" s="106">
        <v>37</v>
      </c>
      <c r="T16" s="116"/>
      <c r="U16" s="106"/>
      <c r="V16" s="115"/>
      <c r="W16" s="106"/>
      <c r="X16" s="115"/>
      <c r="Y16" s="106"/>
      <c r="Z16" s="116"/>
      <c r="AA16" s="106"/>
      <c r="AB16" s="115"/>
      <c r="AC16" s="106"/>
      <c r="AD16" s="116"/>
      <c r="AE16" s="106"/>
      <c r="AF16" s="92"/>
      <c r="AG16" s="63"/>
      <c r="AH16" s="97"/>
      <c r="AI16" s="129"/>
      <c r="AJ16" s="97"/>
      <c r="AK16" s="129"/>
      <c r="AL16" s="92"/>
      <c r="AM16" s="141"/>
      <c r="AN16" s="149">
        <v>69</v>
      </c>
      <c r="AO16" s="102">
        <v>31</v>
      </c>
      <c r="AP16" s="164">
        <v>62</v>
      </c>
      <c r="AQ16" s="102">
        <v>38</v>
      </c>
      <c r="AR16" s="144">
        <f>SUM(G16,I16,K16,M16,O16,Q16,S16,U16,W16,Y16,AA16,AC16,AE16,AG16,AI16,AK16,AM16,AO16,AQ16)</f>
        <v>106</v>
      </c>
      <c r="AS16" s="60">
        <v>3</v>
      </c>
      <c r="AT16" s="64">
        <f>AVERAGE(F16,H16,J16,L16,N16,P16,R16,T16,V16,X16,Z16,AB16,AD16,AF16,AL16,AN16)</f>
        <v>66</v>
      </c>
    </row>
    <row r="17" spans="2:46" ht="21.75" customHeight="1" thickBot="1" thickTop="1">
      <c r="B17" s="70">
        <v>9</v>
      </c>
      <c r="C17" s="105" t="s">
        <v>40</v>
      </c>
      <c r="D17" s="62">
        <v>12</v>
      </c>
      <c r="E17" s="96">
        <v>10</v>
      </c>
      <c r="F17" s="135"/>
      <c r="G17" s="63"/>
      <c r="H17" s="135"/>
      <c r="I17" s="63"/>
      <c r="J17" s="135"/>
      <c r="K17" s="63"/>
      <c r="L17" s="97"/>
      <c r="M17" s="63"/>
      <c r="N17" s="135"/>
      <c r="O17" s="63"/>
      <c r="P17" s="135"/>
      <c r="Q17" s="63"/>
      <c r="R17" s="135"/>
      <c r="S17" s="63"/>
      <c r="T17" s="135"/>
      <c r="U17" s="63"/>
      <c r="V17" s="97"/>
      <c r="W17" s="63"/>
      <c r="X17" s="97"/>
      <c r="Y17" s="63"/>
      <c r="Z17" s="135"/>
      <c r="AA17" s="63"/>
      <c r="AB17" s="135"/>
      <c r="AC17" s="63"/>
      <c r="AD17" s="97"/>
      <c r="AE17" s="63"/>
      <c r="AF17" s="97"/>
      <c r="AG17" s="63"/>
      <c r="AH17" s="97"/>
      <c r="AI17" s="129"/>
      <c r="AJ17" s="97"/>
      <c r="AK17" s="129"/>
      <c r="AL17" s="97">
        <v>84</v>
      </c>
      <c r="AM17" s="141">
        <v>16</v>
      </c>
      <c r="AN17" s="149">
        <v>65</v>
      </c>
      <c r="AO17" s="102">
        <v>35</v>
      </c>
      <c r="AP17" s="164">
        <v>63</v>
      </c>
      <c r="AQ17" s="102">
        <v>37</v>
      </c>
      <c r="AR17" s="144">
        <f>SUM(G17,I17,K17,M17,O17,Q17,S17,U17,W17,Y17,AA17,AC17,AE17,AG17,AI17,AK17,AM17,AO17,AQ17)</f>
        <v>88</v>
      </c>
      <c r="AS17" s="60">
        <v>3</v>
      </c>
      <c r="AT17" s="64">
        <f>AVERAGE(F17,H17,J17,L17,N17,P17,R17,T17,V17,X17,Z17,AB17,AD17,AF17,AL17,AN17)</f>
        <v>74.5</v>
      </c>
    </row>
    <row r="18" spans="2:46" ht="21.75" customHeight="1" thickBot="1" thickTop="1">
      <c r="B18" s="65">
        <v>10</v>
      </c>
      <c r="C18" s="154" t="s">
        <v>24</v>
      </c>
      <c r="D18" s="67">
        <v>4</v>
      </c>
      <c r="E18" s="87">
        <v>4</v>
      </c>
      <c r="F18" s="88"/>
      <c r="G18" s="63"/>
      <c r="H18" s="88"/>
      <c r="I18" s="63"/>
      <c r="J18" s="88"/>
      <c r="K18" s="63"/>
      <c r="L18" s="89"/>
      <c r="M18" s="63"/>
      <c r="N18" s="89"/>
      <c r="O18" s="63"/>
      <c r="P18" s="89"/>
      <c r="Q18" s="63"/>
      <c r="R18" s="89"/>
      <c r="S18" s="63"/>
      <c r="T18" s="88"/>
      <c r="U18" s="63"/>
      <c r="V18" s="89">
        <v>68</v>
      </c>
      <c r="W18" s="63">
        <v>32</v>
      </c>
      <c r="X18" s="89"/>
      <c r="Y18" s="63"/>
      <c r="Z18" s="88"/>
      <c r="AA18" s="63"/>
      <c r="AB18" s="89"/>
      <c r="AC18" s="63"/>
      <c r="AD18" s="88"/>
      <c r="AE18" s="63"/>
      <c r="AF18" s="89"/>
      <c r="AG18" s="63"/>
      <c r="AH18" s="97"/>
      <c r="AI18" s="129"/>
      <c r="AJ18" s="97"/>
      <c r="AK18" s="129"/>
      <c r="AL18" s="89"/>
      <c r="AM18" s="141"/>
      <c r="AN18" s="101"/>
      <c r="AO18" s="102"/>
      <c r="AP18" s="148"/>
      <c r="AQ18" s="102"/>
      <c r="AR18" s="144">
        <f>SUM(G18,I18,K18,M18,O18,S18,U18,W18,Y18,AA18,AC18,AE18,AG18,AI18,AK18,AM18)</f>
        <v>32</v>
      </c>
      <c r="AS18" s="60">
        <f>COUNT(F18:AM18)/2</f>
        <v>1</v>
      </c>
      <c r="AT18" s="64">
        <f>AVERAGE(F18,H18,J18,L18,N18,P18,R18,T18,V18,X18,Z18,AB18,AD18,AF18,AL18)</f>
        <v>68</v>
      </c>
    </row>
    <row r="19" spans="2:46" ht="21.75" customHeight="1" thickBot="1" thickTop="1">
      <c r="B19" s="65"/>
      <c r="C19" s="91"/>
      <c r="D19" s="99"/>
      <c r="E19" s="87"/>
      <c r="F19" s="88"/>
      <c r="G19" s="63"/>
      <c r="H19" s="89"/>
      <c r="I19" s="63"/>
      <c r="J19" s="88"/>
      <c r="K19" s="63"/>
      <c r="L19" s="89"/>
      <c r="M19" s="63"/>
      <c r="N19" s="89"/>
      <c r="O19" s="63"/>
      <c r="P19" s="89"/>
      <c r="Q19" s="63"/>
      <c r="R19" s="89"/>
      <c r="S19" s="63"/>
      <c r="T19" s="88"/>
      <c r="U19" s="63"/>
      <c r="V19" s="89"/>
      <c r="W19" s="63"/>
      <c r="X19" s="89"/>
      <c r="Y19" s="63"/>
      <c r="Z19" s="89"/>
      <c r="AA19" s="63"/>
      <c r="AB19" s="89"/>
      <c r="AC19" s="63"/>
      <c r="AD19" s="89"/>
      <c r="AE19" s="63"/>
      <c r="AF19" s="88"/>
      <c r="AG19" s="63"/>
      <c r="AH19" s="97"/>
      <c r="AI19" s="129"/>
      <c r="AJ19" s="97"/>
      <c r="AK19" s="129"/>
      <c r="AL19" s="89"/>
      <c r="AM19" s="141"/>
      <c r="AN19" s="101"/>
      <c r="AO19" s="102"/>
      <c r="AP19" s="148"/>
      <c r="AQ19" s="102"/>
      <c r="AR19" s="144">
        <f aca="true" t="shared" si="0" ref="AR19:AR24">SUM(G19,I19,K19,M19,O19,Q19,S19,U19,W19,Y19,AA19,AC19,AE19,AG19,AI19,AK19,AM19)</f>
        <v>0</v>
      </c>
      <c r="AS19" s="60">
        <f aca="true" t="shared" si="1" ref="AS19:AS24">COUNT(F19:AM19)/2</f>
        <v>0</v>
      </c>
      <c r="AT19" s="64" t="e">
        <f aca="true" t="shared" si="2" ref="AT19:AT24">AVERAGE(F19,H19,J19,L19,N19,P19,R19,T19,V19,X19,Z19,AB19,AD19,AF19,AL19)</f>
        <v>#DIV/0!</v>
      </c>
    </row>
    <row r="20" spans="2:46" ht="21.75" customHeight="1" thickBot="1" thickTop="1">
      <c r="B20" s="65"/>
      <c r="C20" s="91"/>
      <c r="D20" s="99"/>
      <c r="E20" s="87"/>
      <c r="F20" s="88"/>
      <c r="G20" s="63"/>
      <c r="H20" s="89"/>
      <c r="I20" s="63"/>
      <c r="J20" s="88"/>
      <c r="K20" s="63"/>
      <c r="L20" s="89"/>
      <c r="M20" s="63"/>
      <c r="N20" s="89"/>
      <c r="O20" s="63"/>
      <c r="P20" s="89"/>
      <c r="Q20" s="63"/>
      <c r="R20" s="89"/>
      <c r="S20" s="63"/>
      <c r="T20" s="88"/>
      <c r="U20" s="63"/>
      <c r="V20" s="89"/>
      <c r="W20" s="63"/>
      <c r="X20" s="89"/>
      <c r="Y20" s="63"/>
      <c r="Z20" s="89"/>
      <c r="AA20" s="63"/>
      <c r="AB20" s="89"/>
      <c r="AC20" s="63"/>
      <c r="AD20" s="89"/>
      <c r="AE20" s="63"/>
      <c r="AF20" s="88"/>
      <c r="AG20" s="63"/>
      <c r="AH20" s="97"/>
      <c r="AI20" s="129"/>
      <c r="AJ20" s="97"/>
      <c r="AK20" s="129"/>
      <c r="AL20" s="89"/>
      <c r="AM20" s="141"/>
      <c r="AN20" s="101"/>
      <c r="AO20" s="102"/>
      <c r="AP20" s="148"/>
      <c r="AQ20" s="102"/>
      <c r="AR20" s="144">
        <f t="shared" si="0"/>
        <v>0</v>
      </c>
      <c r="AS20" s="60">
        <f t="shared" si="1"/>
        <v>0</v>
      </c>
      <c r="AT20" s="64" t="e">
        <f t="shared" si="2"/>
        <v>#DIV/0!</v>
      </c>
    </row>
    <row r="21" spans="2:46" ht="21.75" customHeight="1" thickBot="1" thickTop="1">
      <c r="B21" s="65"/>
      <c r="C21" s="91"/>
      <c r="D21" s="99"/>
      <c r="E21" s="87"/>
      <c r="F21" s="88"/>
      <c r="G21" s="63"/>
      <c r="H21" s="88"/>
      <c r="I21" s="63"/>
      <c r="J21" s="88"/>
      <c r="K21" s="63"/>
      <c r="L21" s="89"/>
      <c r="M21" s="63"/>
      <c r="N21" s="89"/>
      <c r="O21" s="63"/>
      <c r="P21" s="89"/>
      <c r="Q21" s="63"/>
      <c r="R21" s="89"/>
      <c r="S21" s="63"/>
      <c r="T21" s="88"/>
      <c r="U21" s="63"/>
      <c r="V21" s="89"/>
      <c r="W21" s="63"/>
      <c r="X21" s="89"/>
      <c r="Y21" s="63"/>
      <c r="Z21" s="88"/>
      <c r="AA21" s="63"/>
      <c r="AB21" s="89"/>
      <c r="AC21" s="63"/>
      <c r="AD21" s="88"/>
      <c r="AE21" s="63"/>
      <c r="AF21" s="89"/>
      <c r="AG21" s="63"/>
      <c r="AH21" s="97"/>
      <c r="AI21" s="63"/>
      <c r="AJ21" s="97"/>
      <c r="AK21" s="129"/>
      <c r="AL21" s="89"/>
      <c r="AM21" s="141"/>
      <c r="AN21" s="101"/>
      <c r="AO21" s="102"/>
      <c r="AP21" s="148"/>
      <c r="AQ21" s="102"/>
      <c r="AR21" s="144">
        <f t="shared" si="0"/>
        <v>0</v>
      </c>
      <c r="AS21" s="60">
        <f t="shared" si="1"/>
        <v>0</v>
      </c>
      <c r="AT21" s="64" t="e">
        <f t="shared" si="2"/>
        <v>#DIV/0!</v>
      </c>
    </row>
    <row r="22" spans="2:46" ht="21.75" customHeight="1" thickBot="1" thickTop="1">
      <c r="B22" s="65"/>
      <c r="C22" s="80"/>
      <c r="D22" s="99"/>
      <c r="E22" s="87"/>
      <c r="F22" s="88"/>
      <c r="G22" s="63"/>
      <c r="H22" s="89"/>
      <c r="I22" s="63"/>
      <c r="J22" s="88"/>
      <c r="K22" s="63"/>
      <c r="L22" s="89"/>
      <c r="M22" s="63"/>
      <c r="N22" s="89"/>
      <c r="O22" s="63"/>
      <c r="P22" s="89"/>
      <c r="Q22" s="63"/>
      <c r="R22" s="89"/>
      <c r="S22" s="63"/>
      <c r="T22" s="88"/>
      <c r="U22" s="63"/>
      <c r="V22" s="89"/>
      <c r="W22" s="63"/>
      <c r="X22" s="89"/>
      <c r="Y22" s="63"/>
      <c r="Z22" s="89"/>
      <c r="AA22" s="63"/>
      <c r="AB22" s="89"/>
      <c r="AC22" s="63"/>
      <c r="AD22" s="89"/>
      <c r="AE22" s="63"/>
      <c r="AF22" s="88"/>
      <c r="AG22" s="63"/>
      <c r="AH22" s="97"/>
      <c r="AI22" s="129"/>
      <c r="AJ22" s="97"/>
      <c r="AK22" s="129"/>
      <c r="AL22" s="89"/>
      <c r="AM22" s="141"/>
      <c r="AN22" s="101"/>
      <c r="AO22" s="102"/>
      <c r="AP22" s="148"/>
      <c r="AQ22" s="102"/>
      <c r="AR22" s="144">
        <f t="shared" si="0"/>
        <v>0</v>
      </c>
      <c r="AS22" s="60">
        <f t="shared" si="1"/>
        <v>0</v>
      </c>
      <c r="AT22" s="64" t="e">
        <f t="shared" si="2"/>
        <v>#DIV/0!</v>
      </c>
    </row>
    <row r="23" spans="2:46" ht="21.75" customHeight="1" thickBot="1" thickTop="1">
      <c r="B23" s="65"/>
      <c r="C23" s="91"/>
      <c r="D23" s="99"/>
      <c r="E23" s="87"/>
      <c r="F23" s="88"/>
      <c r="G23" s="63"/>
      <c r="H23" s="89"/>
      <c r="I23" s="63"/>
      <c r="J23" s="88"/>
      <c r="K23" s="63"/>
      <c r="L23" s="89"/>
      <c r="M23" s="63"/>
      <c r="N23" s="89"/>
      <c r="O23" s="63"/>
      <c r="P23" s="89"/>
      <c r="Q23" s="63"/>
      <c r="R23" s="89"/>
      <c r="S23" s="63"/>
      <c r="T23" s="88"/>
      <c r="U23" s="63"/>
      <c r="V23" s="89"/>
      <c r="W23" s="63"/>
      <c r="X23" s="89"/>
      <c r="Y23" s="63"/>
      <c r="Z23" s="89"/>
      <c r="AA23" s="63"/>
      <c r="AB23" s="89"/>
      <c r="AC23" s="63"/>
      <c r="AD23" s="89"/>
      <c r="AE23" s="63"/>
      <c r="AF23" s="88"/>
      <c r="AG23" s="63"/>
      <c r="AH23" s="97"/>
      <c r="AI23" s="63"/>
      <c r="AJ23" s="97"/>
      <c r="AK23" s="129"/>
      <c r="AL23" s="89"/>
      <c r="AM23" s="141"/>
      <c r="AN23" s="101"/>
      <c r="AO23" s="102"/>
      <c r="AP23" s="148"/>
      <c r="AQ23" s="102"/>
      <c r="AR23" s="144">
        <f t="shared" si="0"/>
        <v>0</v>
      </c>
      <c r="AS23" s="60">
        <f t="shared" si="1"/>
        <v>0</v>
      </c>
      <c r="AT23" s="64" t="e">
        <f t="shared" si="2"/>
        <v>#DIV/0!</v>
      </c>
    </row>
    <row r="24" spans="2:46" ht="21.75" customHeight="1" thickBot="1" thickTop="1">
      <c r="B24" s="65"/>
      <c r="C24" s="93"/>
      <c r="D24" s="94"/>
      <c r="E24" s="95"/>
      <c r="F24" s="88"/>
      <c r="G24" s="63"/>
      <c r="H24" s="88"/>
      <c r="I24" s="63"/>
      <c r="J24" s="88"/>
      <c r="K24" s="63"/>
      <c r="L24" s="89"/>
      <c r="M24" s="63"/>
      <c r="N24" s="89"/>
      <c r="O24" s="63"/>
      <c r="P24" s="89"/>
      <c r="Q24" s="63"/>
      <c r="R24" s="89"/>
      <c r="S24" s="63"/>
      <c r="T24" s="88"/>
      <c r="U24" s="63"/>
      <c r="V24" s="89"/>
      <c r="W24" s="63"/>
      <c r="X24" s="89"/>
      <c r="Y24" s="63"/>
      <c r="Z24" s="88"/>
      <c r="AA24" s="63"/>
      <c r="AB24" s="89"/>
      <c r="AC24" s="63"/>
      <c r="AD24" s="88"/>
      <c r="AE24" s="63"/>
      <c r="AF24" s="89"/>
      <c r="AG24" s="63"/>
      <c r="AH24" s="97"/>
      <c r="AI24" s="129"/>
      <c r="AJ24" s="97"/>
      <c r="AK24" s="129"/>
      <c r="AL24" s="89"/>
      <c r="AM24" s="141"/>
      <c r="AN24" s="101"/>
      <c r="AO24" s="102"/>
      <c r="AP24" s="148"/>
      <c r="AQ24" s="102"/>
      <c r="AR24" s="144">
        <f t="shared" si="0"/>
        <v>0</v>
      </c>
      <c r="AS24" s="60">
        <f t="shared" si="1"/>
        <v>0</v>
      </c>
      <c r="AT24" s="64" t="e">
        <f t="shared" si="2"/>
        <v>#DIV/0!</v>
      </c>
    </row>
    <row r="25" spans="2:46" ht="21.75" customHeight="1" thickTop="1">
      <c r="B25" s="12"/>
      <c r="C25" s="43"/>
      <c r="D25" s="14"/>
      <c r="E25" s="14"/>
      <c r="F25" s="14"/>
      <c r="G25" s="44"/>
      <c r="H25" s="14"/>
      <c r="I25" s="44"/>
      <c r="J25" s="14"/>
      <c r="K25" s="44"/>
      <c r="L25" s="14"/>
      <c r="M25" s="44"/>
      <c r="N25" s="14"/>
      <c r="O25" s="44"/>
      <c r="P25" s="14"/>
      <c r="Q25" s="44"/>
      <c r="R25" s="14"/>
      <c r="S25" s="44"/>
      <c r="T25" s="14"/>
      <c r="U25" s="44"/>
      <c r="V25" s="14"/>
      <c r="W25" s="44"/>
      <c r="X25" s="14"/>
      <c r="Y25" s="44"/>
      <c r="Z25" s="14"/>
      <c r="AA25" s="44"/>
      <c r="AB25" s="14"/>
      <c r="AC25" s="44"/>
      <c r="AD25" s="14"/>
      <c r="AE25" s="44"/>
      <c r="AF25" s="14"/>
      <c r="AG25" s="44"/>
      <c r="AH25" s="44"/>
      <c r="AI25" s="44"/>
      <c r="AJ25" s="44"/>
      <c r="AK25" s="44"/>
      <c r="AL25" s="14"/>
      <c r="AM25" s="44"/>
      <c r="AN25" s="44"/>
      <c r="AO25" s="44"/>
      <c r="AP25" s="44"/>
      <c r="AQ25" s="44"/>
      <c r="AR25" s="14"/>
      <c r="AS25" s="15"/>
      <c r="AT25" s="16"/>
    </row>
    <row r="26" spans="2:46" ht="21.75" customHeight="1" thickBot="1">
      <c r="B26" s="55" t="s">
        <v>2</v>
      </c>
      <c r="D26" s="11"/>
      <c r="E26" s="11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3"/>
      <c r="AI26" s="13"/>
      <c r="AJ26" s="13"/>
      <c r="AK26" s="13"/>
      <c r="AL26" s="12"/>
      <c r="AM26" s="13"/>
      <c r="AN26" s="13"/>
      <c r="AO26" s="13"/>
      <c r="AP26" s="13"/>
      <c r="AQ26" s="13"/>
      <c r="AR26" s="14"/>
      <c r="AS26" s="15"/>
      <c r="AT26" s="16"/>
    </row>
    <row r="27" spans="1:48" ht="21.75" customHeight="1" thickBot="1" thickTop="1">
      <c r="A27" s="7"/>
      <c r="B27" s="49"/>
      <c r="C27" s="56" t="s">
        <v>5</v>
      </c>
      <c r="D27" s="57"/>
      <c r="E27" s="57"/>
      <c r="F27" s="157" t="s">
        <v>12</v>
      </c>
      <c r="G27" s="158"/>
      <c r="H27" s="157" t="s">
        <v>13</v>
      </c>
      <c r="I27" s="158"/>
      <c r="J27" s="157" t="s">
        <v>14</v>
      </c>
      <c r="K27" s="158"/>
      <c r="L27" s="157" t="s">
        <v>17</v>
      </c>
      <c r="M27" s="158"/>
      <c r="N27" s="157" t="s">
        <v>18</v>
      </c>
      <c r="O27" s="158"/>
      <c r="P27" s="157" t="s">
        <v>19</v>
      </c>
      <c r="Q27" s="158"/>
      <c r="R27" s="157" t="s">
        <v>20</v>
      </c>
      <c r="S27" s="158"/>
      <c r="T27" s="157" t="s">
        <v>22</v>
      </c>
      <c r="U27" s="158"/>
      <c r="V27" s="157" t="s">
        <v>23</v>
      </c>
      <c r="W27" s="158"/>
      <c r="X27" s="157" t="s">
        <v>25</v>
      </c>
      <c r="Y27" s="158"/>
      <c r="Z27" s="157" t="s">
        <v>26</v>
      </c>
      <c r="AA27" s="158"/>
      <c r="AB27" s="157" t="s">
        <v>27</v>
      </c>
      <c r="AC27" s="158"/>
      <c r="AD27" s="157" t="s">
        <v>28</v>
      </c>
      <c r="AE27" s="158"/>
      <c r="AF27" s="157" t="s">
        <v>29</v>
      </c>
      <c r="AG27" s="158"/>
      <c r="AH27" s="157" t="s">
        <v>31</v>
      </c>
      <c r="AI27" s="158"/>
      <c r="AJ27" s="157" t="s">
        <v>38</v>
      </c>
      <c r="AK27" s="158"/>
      <c r="AL27" s="157" t="s">
        <v>39</v>
      </c>
      <c r="AM27" s="161"/>
      <c r="AN27" s="155" t="s">
        <v>41</v>
      </c>
      <c r="AO27" s="156"/>
      <c r="AP27" s="155" t="s">
        <v>43</v>
      </c>
      <c r="AQ27" s="156"/>
      <c r="AR27" s="58" t="s">
        <v>32</v>
      </c>
      <c r="AS27" s="51" t="s">
        <v>33</v>
      </c>
      <c r="AT27" s="51" t="s">
        <v>3</v>
      </c>
      <c r="AU27" s="53" t="s">
        <v>4</v>
      </c>
      <c r="AV27" s="59" t="s">
        <v>36</v>
      </c>
    </row>
    <row r="28" spans="1:48" ht="21.75" customHeight="1" thickBot="1" thickTop="1">
      <c r="A28" s="7"/>
      <c r="B28" s="70">
        <v>1</v>
      </c>
      <c r="C28" s="85" t="s">
        <v>21</v>
      </c>
      <c r="D28" s="80"/>
      <c r="E28" s="80"/>
      <c r="F28" s="77"/>
      <c r="G28" s="78"/>
      <c r="H28" s="77"/>
      <c r="I28" s="78"/>
      <c r="J28" s="77"/>
      <c r="K28" s="78"/>
      <c r="L28" s="77"/>
      <c r="M28" s="78"/>
      <c r="N28" s="77"/>
      <c r="O28" s="78"/>
      <c r="P28" s="77"/>
      <c r="Q28" s="78"/>
      <c r="R28" s="77">
        <v>36</v>
      </c>
      <c r="S28" s="78">
        <v>31</v>
      </c>
      <c r="T28" s="77"/>
      <c r="U28" s="78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7"/>
      <c r="AG28" s="78"/>
      <c r="AH28" s="130"/>
      <c r="AI28" s="78"/>
      <c r="AJ28" s="130"/>
      <c r="AK28" s="78"/>
      <c r="AL28" s="77"/>
      <c r="AM28" s="138"/>
      <c r="AN28" s="130">
        <v>36</v>
      </c>
      <c r="AO28" s="78">
        <v>35</v>
      </c>
      <c r="AP28" s="130">
        <v>32</v>
      </c>
      <c r="AQ28" s="78">
        <v>32</v>
      </c>
      <c r="AR28" s="72">
        <v>6</v>
      </c>
      <c r="AS28" s="73">
        <f>AVERAGE(F28:AQ28)</f>
        <v>33.666666666666664</v>
      </c>
      <c r="AT28" s="74">
        <f>MIN(F28:AM28)</f>
        <v>31</v>
      </c>
      <c r="AU28" s="75">
        <f>MAX(F28:AM28)</f>
        <v>36</v>
      </c>
      <c r="AV28" s="81">
        <f aca="true" t="shared" si="3" ref="AV28:AV36">AU28-AT28</f>
        <v>5</v>
      </c>
    </row>
    <row r="29" spans="1:48" ht="21.75" customHeight="1" thickBot="1" thickTop="1">
      <c r="A29" s="7"/>
      <c r="B29" s="65">
        <v>2</v>
      </c>
      <c r="C29" s="85" t="s">
        <v>6</v>
      </c>
      <c r="D29" s="80"/>
      <c r="E29" s="80"/>
      <c r="F29" s="77">
        <v>34</v>
      </c>
      <c r="G29" s="78">
        <v>39</v>
      </c>
      <c r="H29" s="77">
        <v>34</v>
      </c>
      <c r="I29" s="78">
        <v>39</v>
      </c>
      <c r="J29" s="83">
        <v>39</v>
      </c>
      <c r="K29" s="84">
        <v>31</v>
      </c>
      <c r="L29" s="77"/>
      <c r="M29" s="78"/>
      <c r="N29" s="77">
        <v>38</v>
      </c>
      <c r="O29" s="78">
        <v>38</v>
      </c>
      <c r="P29" s="77">
        <v>35</v>
      </c>
      <c r="Q29" s="78">
        <v>33</v>
      </c>
      <c r="R29" s="77">
        <v>35</v>
      </c>
      <c r="S29" s="78">
        <v>35</v>
      </c>
      <c r="T29" s="77">
        <v>37</v>
      </c>
      <c r="U29" s="78">
        <v>31</v>
      </c>
      <c r="V29" s="77"/>
      <c r="W29" s="78"/>
      <c r="X29" s="77">
        <v>35</v>
      </c>
      <c r="Y29" s="78">
        <v>38</v>
      </c>
      <c r="Z29" s="77">
        <v>33</v>
      </c>
      <c r="AA29" s="78">
        <v>31</v>
      </c>
      <c r="AB29" s="77"/>
      <c r="AC29" s="78"/>
      <c r="AD29" s="77">
        <v>38</v>
      </c>
      <c r="AE29" s="78">
        <v>28</v>
      </c>
      <c r="AF29" s="77">
        <v>27</v>
      </c>
      <c r="AG29" s="78">
        <v>31</v>
      </c>
      <c r="AH29" s="130">
        <v>37</v>
      </c>
      <c r="AI29" s="78">
        <v>34</v>
      </c>
      <c r="AJ29" s="130">
        <v>32</v>
      </c>
      <c r="AK29" s="78">
        <v>29</v>
      </c>
      <c r="AL29" s="77">
        <v>42</v>
      </c>
      <c r="AM29" s="138">
        <v>34</v>
      </c>
      <c r="AN29" s="140"/>
      <c r="AO29" s="139"/>
      <c r="AP29" s="140"/>
      <c r="AQ29" s="139"/>
      <c r="AR29" s="72">
        <f>COUNT(F29:AM29)</f>
        <v>28</v>
      </c>
      <c r="AS29" s="73">
        <f>AVERAGE(F29:AQ29)</f>
        <v>34.535714285714285</v>
      </c>
      <c r="AT29" s="74">
        <f>MIN(F29:AM29)</f>
        <v>27</v>
      </c>
      <c r="AU29" s="75">
        <f>MAX(F29:AM29)</f>
        <v>42</v>
      </c>
      <c r="AV29" s="81">
        <f>AU29-AT29</f>
        <v>15</v>
      </c>
    </row>
    <row r="30" spans="1:48" ht="21.75" customHeight="1" thickBot="1" thickTop="1">
      <c r="A30" s="7"/>
      <c r="B30" s="65">
        <v>3</v>
      </c>
      <c r="C30" s="117" t="s">
        <v>16</v>
      </c>
      <c r="D30" s="82"/>
      <c r="E30" s="80"/>
      <c r="F30" s="77"/>
      <c r="G30" s="78"/>
      <c r="H30" s="77"/>
      <c r="I30" s="78"/>
      <c r="J30" s="83">
        <v>35</v>
      </c>
      <c r="K30" s="84">
        <v>37</v>
      </c>
      <c r="L30" s="77">
        <v>37</v>
      </c>
      <c r="M30" s="78">
        <v>34</v>
      </c>
      <c r="N30" s="77">
        <v>35</v>
      </c>
      <c r="O30" s="78">
        <v>38</v>
      </c>
      <c r="P30" s="77">
        <v>32</v>
      </c>
      <c r="Q30" s="78">
        <v>29</v>
      </c>
      <c r="R30" s="77">
        <v>36</v>
      </c>
      <c r="S30" s="78">
        <v>32</v>
      </c>
      <c r="T30" s="77">
        <v>34</v>
      </c>
      <c r="U30" s="78">
        <v>35</v>
      </c>
      <c r="V30" s="77">
        <v>30</v>
      </c>
      <c r="W30" s="78">
        <v>39</v>
      </c>
      <c r="X30" s="77">
        <v>32</v>
      </c>
      <c r="Y30" s="78">
        <v>34</v>
      </c>
      <c r="Z30" s="77">
        <v>44</v>
      </c>
      <c r="AA30" s="78">
        <v>34</v>
      </c>
      <c r="AB30" s="77">
        <v>46</v>
      </c>
      <c r="AC30" s="78">
        <v>33</v>
      </c>
      <c r="AD30" s="77">
        <v>40</v>
      </c>
      <c r="AE30" s="78">
        <v>35</v>
      </c>
      <c r="AF30" s="77">
        <v>28</v>
      </c>
      <c r="AG30" s="78">
        <v>36</v>
      </c>
      <c r="AH30" s="130">
        <v>34</v>
      </c>
      <c r="AI30" s="78">
        <v>38</v>
      </c>
      <c r="AJ30" s="130">
        <v>27</v>
      </c>
      <c r="AK30" s="78">
        <v>32</v>
      </c>
      <c r="AL30" s="77">
        <v>37</v>
      </c>
      <c r="AM30" s="138">
        <v>35</v>
      </c>
      <c r="AN30" s="140">
        <v>33</v>
      </c>
      <c r="AO30" s="139">
        <v>32</v>
      </c>
      <c r="AP30" s="140">
        <v>29</v>
      </c>
      <c r="AQ30" s="139">
        <v>33</v>
      </c>
      <c r="AR30" s="72">
        <f>COUNT(F30:AQ30)</f>
        <v>34</v>
      </c>
      <c r="AS30" s="73">
        <f>AVERAGE(F30:AQ30)</f>
        <v>34.55882352941177</v>
      </c>
      <c r="AT30" s="74">
        <f>MIN(F30:AO30)</f>
        <v>27</v>
      </c>
      <c r="AU30" s="75">
        <f>MAX(F30:AO30)</f>
        <v>46</v>
      </c>
      <c r="AV30" s="81">
        <f>AU30-AT30</f>
        <v>19</v>
      </c>
    </row>
    <row r="31" spans="1:48" ht="21.75" customHeight="1" thickBot="1" thickTop="1">
      <c r="A31" s="7"/>
      <c r="B31" s="65">
        <v>4</v>
      </c>
      <c r="C31" s="118" t="s">
        <v>24</v>
      </c>
      <c r="D31" s="80"/>
      <c r="E31" s="80"/>
      <c r="F31" s="77"/>
      <c r="G31" s="78"/>
      <c r="H31" s="77"/>
      <c r="I31" s="78"/>
      <c r="J31" s="77"/>
      <c r="K31" s="78"/>
      <c r="L31" s="77"/>
      <c r="M31" s="78"/>
      <c r="N31" s="77"/>
      <c r="O31" s="78"/>
      <c r="P31" s="77"/>
      <c r="Q31" s="78"/>
      <c r="R31" s="77"/>
      <c r="S31" s="78"/>
      <c r="T31" s="77"/>
      <c r="U31" s="78"/>
      <c r="V31" s="77">
        <v>34</v>
      </c>
      <c r="W31" s="78">
        <v>38</v>
      </c>
      <c r="X31" s="77"/>
      <c r="Y31" s="78"/>
      <c r="Z31" s="77"/>
      <c r="AA31" s="78"/>
      <c r="AB31" s="77"/>
      <c r="AC31" s="78"/>
      <c r="AD31" s="77"/>
      <c r="AE31" s="78"/>
      <c r="AF31" s="77"/>
      <c r="AG31" s="78"/>
      <c r="AH31" s="130"/>
      <c r="AI31" s="78"/>
      <c r="AJ31" s="130"/>
      <c r="AK31" s="78"/>
      <c r="AL31" s="77"/>
      <c r="AM31" s="138"/>
      <c r="AN31" s="140"/>
      <c r="AO31" s="139"/>
      <c r="AP31" s="140"/>
      <c r="AQ31" s="139"/>
      <c r="AR31" s="72">
        <f>COUNT(F31:AM31)</f>
        <v>2</v>
      </c>
      <c r="AS31" s="73">
        <f>AVERAGE(F31:AM31)</f>
        <v>36</v>
      </c>
      <c r="AT31" s="74">
        <f>MIN(F31:AM31)</f>
        <v>34</v>
      </c>
      <c r="AU31" s="75">
        <f>MAX(F31:AM31)</f>
        <v>38</v>
      </c>
      <c r="AV31" s="81">
        <f t="shared" si="3"/>
        <v>4</v>
      </c>
    </row>
    <row r="32" spans="1:48" ht="21.75" customHeight="1" thickBot="1" thickTop="1">
      <c r="A32" s="7"/>
      <c r="B32" s="65">
        <v>5</v>
      </c>
      <c r="C32" s="119" t="s">
        <v>15</v>
      </c>
      <c r="D32" s="80"/>
      <c r="E32" s="80"/>
      <c r="F32" s="77"/>
      <c r="G32" s="78"/>
      <c r="H32" s="77"/>
      <c r="I32" s="78"/>
      <c r="J32" s="83">
        <v>39</v>
      </c>
      <c r="K32" s="84">
        <v>37</v>
      </c>
      <c r="L32" s="77"/>
      <c r="M32" s="78"/>
      <c r="N32" s="77"/>
      <c r="O32" s="78"/>
      <c r="P32" s="77">
        <v>37</v>
      </c>
      <c r="Q32" s="78">
        <v>43</v>
      </c>
      <c r="R32" s="77">
        <v>41</v>
      </c>
      <c r="S32" s="78">
        <v>35</v>
      </c>
      <c r="T32" s="77">
        <v>36</v>
      </c>
      <c r="U32" s="78">
        <v>38</v>
      </c>
      <c r="V32" s="77"/>
      <c r="W32" s="78"/>
      <c r="X32" s="77">
        <v>37</v>
      </c>
      <c r="Y32" s="78">
        <v>42</v>
      </c>
      <c r="Z32" s="77">
        <v>40</v>
      </c>
      <c r="AA32" s="78">
        <v>39</v>
      </c>
      <c r="AB32" s="77">
        <v>30</v>
      </c>
      <c r="AC32" s="78">
        <v>39</v>
      </c>
      <c r="AD32" s="77">
        <v>34</v>
      </c>
      <c r="AE32" s="78">
        <v>36</v>
      </c>
      <c r="AF32" s="77">
        <v>46</v>
      </c>
      <c r="AG32" s="78">
        <v>31</v>
      </c>
      <c r="AH32" s="130">
        <v>33</v>
      </c>
      <c r="AI32" s="78">
        <v>34</v>
      </c>
      <c r="AJ32" s="130">
        <v>42</v>
      </c>
      <c r="AK32" s="78">
        <v>38</v>
      </c>
      <c r="AL32" s="77">
        <v>33</v>
      </c>
      <c r="AM32" s="138">
        <v>46</v>
      </c>
      <c r="AN32" s="140">
        <v>31</v>
      </c>
      <c r="AO32" s="139">
        <v>35</v>
      </c>
      <c r="AP32" s="140">
        <v>35</v>
      </c>
      <c r="AQ32" s="139">
        <v>36</v>
      </c>
      <c r="AR32" s="72">
        <v>26</v>
      </c>
      <c r="AS32" s="73">
        <f>AVERAGE(F32:AQ32)</f>
        <v>37.25</v>
      </c>
      <c r="AT32" s="74">
        <f>MIN(F32:AM32)</f>
        <v>30</v>
      </c>
      <c r="AU32" s="75">
        <f>MAX(F32:AM32)</f>
        <v>46</v>
      </c>
      <c r="AV32" s="81">
        <f t="shared" si="3"/>
        <v>16</v>
      </c>
    </row>
    <row r="33" spans="1:48" ht="21.75" customHeight="1" thickBot="1" thickTop="1">
      <c r="A33" s="7"/>
      <c r="B33" s="65">
        <v>6</v>
      </c>
      <c r="C33" s="118" t="s">
        <v>10</v>
      </c>
      <c r="D33" s="76"/>
      <c r="E33" s="76"/>
      <c r="F33" s="77">
        <v>42</v>
      </c>
      <c r="G33" s="78">
        <v>37</v>
      </c>
      <c r="H33" s="77">
        <v>40</v>
      </c>
      <c r="I33" s="78">
        <v>45</v>
      </c>
      <c r="J33" s="77">
        <v>40</v>
      </c>
      <c r="K33" s="78">
        <v>35</v>
      </c>
      <c r="L33" s="77">
        <v>38</v>
      </c>
      <c r="M33" s="78">
        <v>37</v>
      </c>
      <c r="N33" s="77">
        <v>45</v>
      </c>
      <c r="O33" s="78">
        <v>32</v>
      </c>
      <c r="P33" s="77">
        <v>43</v>
      </c>
      <c r="Q33" s="78">
        <v>46</v>
      </c>
      <c r="R33" s="77">
        <v>36</v>
      </c>
      <c r="S33" s="78">
        <v>48</v>
      </c>
      <c r="T33" s="77">
        <v>37</v>
      </c>
      <c r="U33" s="78">
        <v>36</v>
      </c>
      <c r="V33" s="77">
        <v>38</v>
      </c>
      <c r="W33" s="78">
        <v>29</v>
      </c>
      <c r="X33" s="77">
        <v>40</v>
      </c>
      <c r="Y33" s="78">
        <v>44</v>
      </c>
      <c r="Z33" s="77">
        <v>36</v>
      </c>
      <c r="AA33" s="78">
        <v>36</v>
      </c>
      <c r="AB33" s="77">
        <v>32</v>
      </c>
      <c r="AC33" s="78">
        <v>39</v>
      </c>
      <c r="AD33" s="77">
        <v>44</v>
      </c>
      <c r="AE33" s="78">
        <v>32</v>
      </c>
      <c r="AF33" s="77"/>
      <c r="AG33" s="78"/>
      <c r="AH33" s="130">
        <v>39</v>
      </c>
      <c r="AI33" s="78">
        <v>40</v>
      </c>
      <c r="AJ33" s="130">
        <v>36</v>
      </c>
      <c r="AK33" s="78">
        <v>33</v>
      </c>
      <c r="AL33" s="77">
        <v>42</v>
      </c>
      <c r="AM33" s="138">
        <v>34</v>
      </c>
      <c r="AN33" s="140">
        <v>40</v>
      </c>
      <c r="AO33" s="139">
        <v>37</v>
      </c>
      <c r="AP33" s="140">
        <v>33</v>
      </c>
      <c r="AQ33" s="139">
        <v>27</v>
      </c>
      <c r="AR33" s="72">
        <f>COUNT(F33:AQ33)</f>
        <v>36</v>
      </c>
      <c r="AS33" s="73">
        <f>AVERAGE(F33:AQ33)</f>
        <v>38</v>
      </c>
      <c r="AT33" s="74">
        <v>27</v>
      </c>
      <c r="AU33" s="75">
        <f>MAX(F33:AO33)</f>
        <v>48</v>
      </c>
      <c r="AV33" s="81">
        <f t="shared" si="3"/>
        <v>21</v>
      </c>
    </row>
    <row r="34" spans="1:48" ht="21.75" customHeight="1" thickBot="1" thickTop="1">
      <c r="A34" s="7"/>
      <c r="B34" s="65">
        <v>7</v>
      </c>
      <c r="C34" s="85" t="s">
        <v>9</v>
      </c>
      <c r="D34" s="82"/>
      <c r="E34" s="82"/>
      <c r="F34" s="77">
        <v>46</v>
      </c>
      <c r="G34" s="78">
        <v>51</v>
      </c>
      <c r="H34" s="77">
        <v>40</v>
      </c>
      <c r="I34" s="78">
        <v>33</v>
      </c>
      <c r="J34" s="77">
        <v>37</v>
      </c>
      <c r="K34" s="78">
        <v>40</v>
      </c>
      <c r="L34" s="77">
        <v>50</v>
      </c>
      <c r="M34" s="78">
        <v>41</v>
      </c>
      <c r="N34" s="77">
        <v>38</v>
      </c>
      <c r="O34" s="78">
        <v>35</v>
      </c>
      <c r="P34" s="77">
        <v>39</v>
      </c>
      <c r="Q34" s="78">
        <v>39</v>
      </c>
      <c r="R34" s="77">
        <v>37</v>
      </c>
      <c r="S34" s="78">
        <v>35</v>
      </c>
      <c r="T34" s="77"/>
      <c r="U34" s="78"/>
      <c r="V34" s="77">
        <v>40</v>
      </c>
      <c r="W34" s="78">
        <v>45</v>
      </c>
      <c r="X34" s="77">
        <v>40</v>
      </c>
      <c r="Y34" s="78">
        <v>47</v>
      </c>
      <c r="Z34" s="77">
        <v>31</v>
      </c>
      <c r="AA34" s="78">
        <v>36</v>
      </c>
      <c r="AB34" s="77">
        <v>37</v>
      </c>
      <c r="AC34" s="78">
        <v>42</v>
      </c>
      <c r="AD34" s="77">
        <v>43</v>
      </c>
      <c r="AE34" s="78">
        <v>32</v>
      </c>
      <c r="AF34" s="77"/>
      <c r="AG34" s="78"/>
      <c r="AH34" s="130">
        <v>37</v>
      </c>
      <c r="AI34" s="78">
        <v>33</v>
      </c>
      <c r="AJ34" s="130"/>
      <c r="AK34" s="78"/>
      <c r="AL34" s="77">
        <v>43</v>
      </c>
      <c r="AM34" s="138">
        <v>36</v>
      </c>
      <c r="AN34" s="140">
        <v>35</v>
      </c>
      <c r="AO34" s="139">
        <v>47</v>
      </c>
      <c r="AP34" s="140">
        <v>43</v>
      </c>
      <c r="AQ34" s="139">
        <v>40</v>
      </c>
      <c r="AR34" s="72">
        <f>COUNT(F34:AQ34)</f>
        <v>32</v>
      </c>
      <c r="AS34" s="73">
        <f>AVERAGE(F34:AQ34)</f>
        <v>39.625</v>
      </c>
      <c r="AT34" s="74">
        <f>MIN(F34:AO34)</f>
        <v>31</v>
      </c>
      <c r="AU34" s="75">
        <f>MAX(F34:AO34)</f>
        <v>51</v>
      </c>
      <c r="AV34" s="79">
        <f>AU34-AT34</f>
        <v>20</v>
      </c>
    </row>
    <row r="35" spans="1:48" ht="21.75" customHeight="1" thickBot="1" thickTop="1">
      <c r="A35" s="7"/>
      <c r="B35" s="65">
        <v>8</v>
      </c>
      <c r="C35" s="98" t="s">
        <v>7</v>
      </c>
      <c r="D35" s="82"/>
      <c r="E35" s="80"/>
      <c r="F35" s="77">
        <v>37</v>
      </c>
      <c r="G35" s="78">
        <v>39</v>
      </c>
      <c r="H35" s="77"/>
      <c r="I35" s="78"/>
      <c r="J35" s="83">
        <v>39</v>
      </c>
      <c r="K35" s="84">
        <v>46</v>
      </c>
      <c r="L35" s="77">
        <v>47</v>
      </c>
      <c r="M35" s="78">
        <v>45</v>
      </c>
      <c r="N35" s="77">
        <v>35</v>
      </c>
      <c r="O35" s="78">
        <v>38</v>
      </c>
      <c r="P35" s="77">
        <v>42</v>
      </c>
      <c r="Q35" s="78">
        <v>33</v>
      </c>
      <c r="R35" s="77">
        <v>44</v>
      </c>
      <c r="S35" s="78">
        <v>40</v>
      </c>
      <c r="T35" s="77"/>
      <c r="U35" s="78"/>
      <c r="V35" s="77">
        <v>42</v>
      </c>
      <c r="W35" s="78">
        <v>39</v>
      </c>
      <c r="X35" s="77"/>
      <c r="Y35" s="78"/>
      <c r="Z35" s="77">
        <v>50</v>
      </c>
      <c r="AA35" s="78">
        <v>34</v>
      </c>
      <c r="AB35" s="77">
        <v>39</v>
      </c>
      <c r="AC35" s="78">
        <v>46</v>
      </c>
      <c r="AD35" s="77">
        <v>37</v>
      </c>
      <c r="AE35" s="78">
        <v>37</v>
      </c>
      <c r="AF35" s="77">
        <v>41</v>
      </c>
      <c r="AG35" s="78">
        <v>38</v>
      </c>
      <c r="AH35" s="130">
        <v>43</v>
      </c>
      <c r="AI35" s="78">
        <v>40</v>
      </c>
      <c r="AJ35" s="130">
        <v>34</v>
      </c>
      <c r="AK35" s="78">
        <v>35</v>
      </c>
      <c r="AL35" s="77">
        <v>51</v>
      </c>
      <c r="AM35" s="138">
        <v>42</v>
      </c>
      <c r="AN35" s="140">
        <v>35</v>
      </c>
      <c r="AO35" s="139">
        <v>38</v>
      </c>
      <c r="AP35" s="140">
        <v>40</v>
      </c>
      <c r="AQ35" s="139">
        <v>38</v>
      </c>
      <c r="AR35" s="72">
        <v>32</v>
      </c>
      <c r="AS35" s="73">
        <f>AVERAGE(F35:AQ35)</f>
        <v>40.125</v>
      </c>
      <c r="AT35" s="74">
        <f>MIN(F35:AO35)</f>
        <v>33</v>
      </c>
      <c r="AU35" s="75">
        <f>MAX(F35:AO35)</f>
        <v>51</v>
      </c>
      <c r="AV35" s="79">
        <f>AU35-AT35</f>
        <v>18</v>
      </c>
    </row>
    <row r="36" spans="1:48" ht="21.75" customHeight="1" thickBot="1" thickTop="1">
      <c r="A36" s="7"/>
      <c r="B36" s="65">
        <v>9</v>
      </c>
      <c r="C36" s="100" t="s">
        <v>40</v>
      </c>
      <c r="D36" s="80"/>
      <c r="E36" s="80"/>
      <c r="F36" s="77"/>
      <c r="G36" s="78"/>
      <c r="H36" s="77"/>
      <c r="I36" s="78"/>
      <c r="J36" s="77"/>
      <c r="K36" s="78"/>
      <c r="L36" s="77"/>
      <c r="M36" s="78"/>
      <c r="N36" s="77"/>
      <c r="O36" s="78"/>
      <c r="P36" s="77"/>
      <c r="Q36" s="78"/>
      <c r="R36" s="77"/>
      <c r="S36" s="78"/>
      <c r="T36" s="77"/>
      <c r="U36" s="78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7"/>
      <c r="AG36" s="78"/>
      <c r="AH36" s="130"/>
      <c r="AI36" s="78"/>
      <c r="AJ36" s="130"/>
      <c r="AK36" s="78"/>
      <c r="AL36" s="77">
        <v>50</v>
      </c>
      <c r="AM36" s="138">
        <v>46</v>
      </c>
      <c r="AN36" s="140">
        <v>37</v>
      </c>
      <c r="AO36" s="139">
        <v>40</v>
      </c>
      <c r="AP36" s="140">
        <v>37</v>
      </c>
      <c r="AQ36" s="139">
        <v>36</v>
      </c>
      <c r="AR36" s="72">
        <v>6</v>
      </c>
      <c r="AS36" s="73">
        <f>AVERAGE(F36:AQ36)</f>
        <v>41</v>
      </c>
      <c r="AT36" s="74">
        <f>MIN(F36:AM36)</f>
        <v>46</v>
      </c>
      <c r="AU36" s="75">
        <f>MAX(F36:AM36)</f>
        <v>50</v>
      </c>
      <c r="AV36" s="79">
        <f>AU36-AT36</f>
        <v>4</v>
      </c>
    </row>
    <row r="37" spans="1:48" ht="21.75" customHeight="1" thickBot="1" thickTop="1">
      <c r="A37" s="7"/>
      <c r="B37" s="65">
        <v>10</v>
      </c>
      <c r="C37" s="71" t="s">
        <v>8</v>
      </c>
      <c r="D37" s="80"/>
      <c r="E37" s="80"/>
      <c r="F37" s="77">
        <v>52</v>
      </c>
      <c r="G37" s="78">
        <v>54</v>
      </c>
      <c r="H37" s="77">
        <v>46</v>
      </c>
      <c r="I37" s="78">
        <v>37</v>
      </c>
      <c r="J37" s="83">
        <v>51</v>
      </c>
      <c r="K37" s="84">
        <v>43</v>
      </c>
      <c r="L37" s="77">
        <v>42</v>
      </c>
      <c r="M37" s="78">
        <v>39</v>
      </c>
      <c r="N37" s="77">
        <v>35</v>
      </c>
      <c r="O37" s="78">
        <v>47</v>
      </c>
      <c r="P37" s="77">
        <v>40</v>
      </c>
      <c r="Q37" s="78">
        <v>42</v>
      </c>
      <c r="R37" s="77">
        <v>56</v>
      </c>
      <c r="S37" s="78">
        <v>36</v>
      </c>
      <c r="T37" s="77">
        <v>44</v>
      </c>
      <c r="U37" s="78">
        <v>41</v>
      </c>
      <c r="V37" s="77">
        <v>35</v>
      </c>
      <c r="W37" s="78">
        <v>32</v>
      </c>
      <c r="X37" s="77">
        <v>36</v>
      </c>
      <c r="Y37" s="78">
        <v>47</v>
      </c>
      <c r="Z37" s="77">
        <v>41</v>
      </c>
      <c r="AA37" s="78">
        <v>38</v>
      </c>
      <c r="AB37" s="77"/>
      <c r="AC37" s="78"/>
      <c r="AD37" s="77">
        <v>45</v>
      </c>
      <c r="AE37" s="78">
        <v>47</v>
      </c>
      <c r="AF37" s="77">
        <v>43</v>
      </c>
      <c r="AG37" s="78">
        <v>43</v>
      </c>
      <c r="AH37" s="130">
        <v>53</v>
      </c>
      <c r="AI37" s="78">
        <v>49</v>
      </c>
      <c r="AJ37" s="130">
        <v>40</v>
      </c>
      <c r="AK37" s="78">
        <v>38</v>
      </c>
      <c r="AL37" s="77">
        <v>37</v>
      </c>
      <c r="AM37" s="138">
        <v>35</v>
      </c>
      <c r="AN37" s="140">
        <v>40</v>
      </c>
      <c r="AO37" s="139">
        <v>46</v>
      </c>
      <c r="AP37" s="140">
        <v>38</v>
      </c>
      <c r="AQ37" s="139">
        <v>37</v>
      </c>
      <c r="AR37" s="72">
        <f>COUNT(F37:AQ37)</f>
        <v>36</v>
      </c>
      <c r="AS37" s="73">
        <f>AVERAGE(F37:AQ37)</f>
        <v>42.361111111111114</v>
      </c>
      <c r="AT37" s="74">
        <f>MIN(F37:AO37)</f>
        <v>32</v>
      </c>
      <c r="AU37" s="75">
        <f>MAX(F37:AO37)</f>
        <v>56</v>
      </c>
      <c r="AV37" s="79">
        <f>AU37-AT37</f>
        <v>24</v>
      </c>
    </row>
    <row r="38" spans="1:48" ht="21.75" customHeight="1" thickBot="1" thickTop="1">
      <c r="A38" s="7"/>
      <c r="B38" s="65"/>
      <c r="C38" s="85"/>
      <c r="D38" s="80"/>
      <c r="E38" s="80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7"/>
      <c r="AG38" s="78"/>
      <c r="AH38" s="130"/>
      <c r="AI38" s="78"/>
      <c r="AJ38" s="130"/>
      <c r="AK38" s="78"/>
      <c r="AL38" s="77"/>
      <c r="AM38" s="138"/>
      <c r="AN38" s="140"/>
      <c r="AO38" s="139"/>
      <c r="AP38" s="140"/>
      <c r="AQ38" s="139"/>
      <c r="AR38" s="72">
        <f aca="true" t="shared" si="4" ref="AR38:AR43">COUNT(F38:AM38)</f>
        <v>0</v>
      </c>
      <c r="AS38" s="73" t="e">
        <f aca="true" t="shared" si="5" ref="AS37:AS43">AVERAGE(F38:AM38)</f>
        <v>#DIV/0!</v>
      </c>
      <c r="AT38" s="74">
        <f aca="true" t="shared" si="6" ref="AT37:AT43">MIN(F38:AM38)</f>
        <v>0</v>
      </c>
      <c r="AU38" s="75">
        <f aca="true" t="shared" si="7" ref="AU37:AU43">MAX(F38:AM38)</f>
        <v>0</v>
      </c>
      <c r="AV38" s="81">
        <f aca="true" t="shared" si="8" ref="AV37:AV46">AU38-AT38</f>
        <v>0</v>
      </c>
    </row>
    <row r="39" spans="1:48" ht="21.75" customHeight="1" thickBot="1" thickTop="1">
      <c r="A39" s="7"/>
      <c r="B39" s="65"/>
      <c r="C39" s="71"/>
      <c r="D39" s="80"/>
      <c r="E39" s="80"/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7"/>
      <c r="AG39" s="78"/>
      <c r="AH39" s="130"/>
      <c r="AI39" s="78"/>
      <c r="AJ39" s="130"/>
      <c r="AK39" s="78"/>
      <c r="AL39" s="77"/>
      <c r="AM39" s="138"/>
      <c r="AN39" s="140"/>
      <c r="AO39" s="139"/>
      <c r="AP39" s="140"/>
      <c r="AQ39" s="139"/>
      <c r="AR39" s="72">
        <f t="shared" si="4"/>
        <v>0</v>
      </c>
      <c r="AS39" s="73" t="e">
        <f t="shared" si="5"/>
        <v>#DIV/0!</v>
      </c>
      <c r="AT39" s="74">
        <f t="shared" si="6"/>
        <v>0</v>
      </c>
      <c r="AU39" s="75">
        <f t="shared" si="7"/>
        <v>0</v>
      </c>
      <c r="AV39" s="81">
        <f t="shared" si="8"/>
        <v>0</v>
      </c>
    </row>
    <row r="40" spans="1:48" ht="21.75" customHeight="1" thickBot="1" thickTop="1">
      <c r="A40" s="7"/>
      <c r="B40" s="65"/>
      <c r="C40" s="100"/>
      <c r="D40" s="80"/>
      <c r="E40" s="80"/>
      <c r="F40" s="77"/>
      <c r="G40" s="78"/>
      <c r="H40" s="77"/>
      <c r="I40" s="78"/>
      <c r="J40" s="83"/>
      <c r="K40" s="84"/>
      <c r="L40" s="77"/>
      <c r="M40" s="78"/>
      <c r="N40" s="77"/>
      <c r="O40" s="78"/>
      <c r="P40" s="77"/>
      <c r="Q40" s="78"/>
      <c r="R40" s="77"/>
      <c r="S40" s="78"/>
      <c r="T40" s="77"/>
      <c r="U40" s="78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7"/>
      <c r="AG40" s="78"/>
      <c r="AH40" s="130"/>
      <c r="AI40" s="78"/>
      <c r="AJ40" s="130"/>
      <c r="AK40" s="78"/>
      <c r="AL40" s="77"/>
      <c r="AM40" s="138"/>
      <c r="AN40" s="140"/>
      <c r="AO40" s="139"/>
      <c r="AP40" s="140"/>
      <c r="AQ40" s="139"/>
      <c r="AR40" s="72">
        <f t="shared" si="4"/>
        <v>0</v>
      </c>
      <c r="AS40" s="73" t="e">
        <f t="shared" si="5"/>
        <v>#DIV/0!</v>
      </c>
      <c r="AT40" s="74">
        <f t="shared" si="6"/>
        <v>0</v>
      </c>
      <c r="AU40" s="75">
        <f t="shared" si="7"/>
        <v>0</v>
      </c>
      <c r="AV40" s="81">
        <f t="shared" si="8"/>
        <v>0</v>
      </c>
    </row>
    <row r="41" spans="1:48" ht="21.75" customHeight="1" thickBot="1" thickTop="1">
      <c r="A41" s="7"/>
      <c r="B41" s="65"/>
      <c r="C41" s="80"/>
      <c r="D41" s="80"/>
      <c r="E41" s="80"/>
      <c r="F41" s="77"/>
      <c r="G41" s="78"/>
      <c r="H41" s="77"/>
      <c r="I41" s="78"/>
      <c r="J41" s="83"/>
      <c r="K41" s="84"/>
      <c r="L41" s="77"/>
      <c r="M41" s="78"/>
      <c r="N41" s="77"/>
      <c r="O41" s="78"/>
      <c r="P41" s="77"/>
      <c r="Q41" s="78"/>
      <c r="R41" s="77"/>
      <c r="S41" s="78"/>
      <c r="T41" s="77"/>
      <c r="U41" s="78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7"/>
      <c r="AG41" s="78"/>
      <c r="AH41" s="130"/>
      <c r="AI41" s="78"/>
      <c r="AJ41" s="130"/>
      <c r="AK41" s="78"/>
      <c r="AL41" s="77"/>
      <c r="AM41" s="138"/>
      <c r="AN41" s="140"/>
      <c r="AO41" s="139"/>
      <c r="AP41" s="140"/>
      <c r="AQ41" s="139"/>
      <c r="AR41" s="72">
        <f t="shared" si="4"/>
        <v>0</v>
      </c>
      <c r="AS41" s="73" t="e">
        <f t="shared" si="5"/>
        <v>#DIV/0!</v>
      </c>
      <c r="AT41" s="74">
        <f t="shared" si="6"/>
        <v>0</v>
      </c>
      <c r="AU41" s="75">
        <f t="shared" si="7"/>
        <v>0</v>
      </c>
      <c r="AV41" s="81">
        <f t="shared" si="8"/>
        <v>0</v>
      </c>
    </row>
    <row r="42" spans="1:48" ht="21.75" customHeight="1" thickBot="1" thickTop="1">
      <c r="A42" s="7"/>
      <c r="B42" s="65"/>
      <c r="C42" s="100"/>
      <c r="D42" s="80"/>
      <c r="E42" s="80"/>
      <c r="F42" s="77"/>
      <c r="G42" s="78"/>
      <c r="H42" s="77"/>
      <c r="I42" s="78"/>
      <c r="J42" s="83"/>
      <c r="K42" s="84"/>
      <c r="L42" s="77"/>
      <c r="M42" s="78"/>
      <c r="N42" s="77"/>
      <c r="O42" s="78"/>
      <c r="P42" s="77"/>
      <c r="Q42" s="78"/>
      <c r="R42" s="77"/>
      <c r="S42" s="78"/>
      <c r="T42" s="77"/>
      <c r="U42" s="78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7"/>
      <c r="AG42" s="78"/>
      <c r="AH42" s="130"/>
      <c r="AI42" s="78"/>
      <c r="AJ42" s="130"/>
      <c r="AK42" s="78"/>
      <c r="AL42" s="77"/>
      <c r="AM42" s="138"/>
      <c r="AN42" s="140"/>
      <c r="AO42" s="139"/>
      <c r="AP42" s="140"/>
      <c r="AQ42" s="139"/>
      <c r="AR42" s="72">
        <f t="shared" si="4"/>
        <v>0</v>
      </c>
      <c r="AS42" s="73" t="e">
        <f t="shared" si="5"/>
        <v>#DIV/0!</v>
      </c>
      <c r="AT42" s="74">
        <f t="shared" si="6"/>
        <v>0</v>
      </c>
      <c r="AU42" s="75">
        <f t="shared" si="7"/>
        <v>0</v>
      </c>
      <c r="AV42" s="81">
        <f t="shared" si="8"/>
        <v>0</v>
      </c>
    </row>
    <row r="43" spans="1:48" ht="21.75" customHeight="1" thickBot="1" thickTop="1">
      <c r="A43" s="7"/>
      <c r="B43" s="65"/>
      <c r="C43" s="71"/>
      <c r="D43" s="82"/>
      <c r="E43" s="82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7"/>
      <c r="AG43" s="78"/>
      <c r="AH43" s="130"/>
      <c r="AI43" s="78"/>
      <c r="AJ43" s="130"/>
      <c r="AK43" s="78"/>
      <c r="AL43" s="77"/>
      <c r="AM43" s="138"/>
      <c r="AN43" s="140"/>
      <c r="AO43" s="139"/>
      <c r="AP43" s="140"/>
      <c r="AQ43" s="139"/>
      <c r="AR43" s="72">
        <f t="shared" si="4"/>
        <v>0</v>
      </c>
      <c r="AS43" s="73" t="e">
        <f t="shared" si="5"/>
        <v>#DIV/0!</v>
      </c>
      <c r="AT43" s="74">
        <f t="shared" si="6"/>
        <v>0</v>
      </c>
      <c r="AU43" s="75">
        <f t="shared" si="7"/>
        <v>0</v>
      </c>
      <c r="AV43" s="81">
        <f t="shared" si="8"/>
        <v>0</v>
      </c>
    </row>
    <row r="44" spans="1:48" ht="14.25" hidden="1" thickBot="1" thickTop="1">
      <c r="A44" s="7"/>
      <c r="B44" s="33">
        <v>16</v>
      </c>
      <c r="C44" s="34"/>
      <c r="D44" s="35"/>
      <c r="E44" s="35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7"/>
      <c r="AF44" s="36"/>
      <c r="AG44" s="37"/>
      <c r="AH44" s="103"/>
      <c r="AI44" s="103"/>
      <c r="AJ44" s="103"/>
      <c r="AK44" s="103"/>
      <c r="AL44" s="36"/>
      <c r="AM44" s="37"/>
      <c r="AN44" s="136"/>
      <c r="AO44" s="136"/>
      <c r="AP44" s="136"/>
      <c r="AQ44" s="136"/>
      <c r="AR44" s="38">
        <f>COUNT(F44:W44)</f>
        <v>0</v>
      </c>
      <c r="AS44" s="39" t="e">
        <f>AVERAGE(F44:W44)</f>
        <v>#DIV/0!</v>
      </c>
      <c r="AT44" s="40">
        <f>MIN(F44:W44)</f>
        <v>0</v>
      </c>
      <c r="AU44" s="41">
        <f>MAX(F44:W44)</f>
        <v>0</v>
      </c>
      <c r="AV44" s="42">
        <f t="shared" si="8"/>
        <v>0</v>
      </c>
    </row>
    <row r="45" spans="1:48" ht="14.25" hidden="1" thickBot="1" thickTop="1">
      <c r="A45" s="7"/>
      <c r="B45" s="26">
        <v>17</v>
      </c>
      <c r="C45" s="27"/>
      <c r="D45" s="27"/>
      <c r="E45" s="27"/>
      <c r="F45" s="31"/>
      <c r="G45" s="32"/>
      <c r="H45" s="31"/>
      <c r="I45" s="32"/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32"/>
      <c r="AB45" s="31"/>
      <c r="AC45" s="32"/>
      <c r="AD45" s="31"/>
      <c r="AE45" s="32"/>
      <c r="AF45" s="31"/>
      <c r="AG45" s="32"/>
      <c r="AH45" s="104"/>
      <c r="AI45" s="104"/>
      <c r="AJ45" s="104"/>
      <c r="AK45" s="104"/>
      <c r="AL45" s="31"/>
      <c r="AM45" s="32"/>
      <c r="AN45" s="136"/>
      <c r="AO45" s="136"/>
      <c r="AP45" s="136"/>
      <c r="AQ45" s="136"/>
      <c r="AR45" s="19">
        <f>COUNT(F45:W45)</f>
        <v>0</v>
      </c>
      <c r="AS45" s="29" t="e">
        <f>AVERAGE(F45:W45)</f>
        <v>#DIV/0!</v>
      </c>
      <c r="AT45" s="30">
        <f>MIN(F45:W45)</f>
        <v>0</v>
      </c>
      <c r="AU45" s="8">
        <f>MAX(F45:W45)</f>
        <v>0</v>
      </c>
      <c r="AV45" s="18">
        <f t="shared" si="8"/>
        <v>0</v>
      </c>
    </row>
    <row r="46" spans="1:48" ht="14.25" hidden="1" thickBot="1" thickTop="1">
      <c r="A46" s="7"/>
      <c r="B46" s="25">
        <v>18</v>
      </c>
      <c r="C46" s="22"/>
      <c r="D46" s="23"/>
      <c r="E46" s="23"/>
      <c r="F46" s="31"/>
      <c r="G46" s="32"/>
      <c r="H46" s="31"/>
      <c r="I46" s="32"/>
      <c r="J46" s="31"/>
      <c r="K46" s="32"/>
      <c r="L46" s="31"/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2"/>
      <c r="X46" s="31"/>
      <c r="Y46" s="32"/>
      <c r="Z46" s="31"/>
      <c r="AA46" s="32"/>
      <c r="AB46" s="31"/>
      <c r="AC46" s="32"/>
      <c r="AD46" s="31"/>
      <c r="AE46" s="32"/>
      <c r="AF46" s="31"/>
      <c r="AG46" s="32"/>
      <c r="AH46" s="104"/>
      <c r="AI46" s="104"/>
      <c r="AJ46" s="104"/>
      <c r="AK46" s="104"/>
      <c r="AL46" s="31"/>
      <c r="AM46" s="32"/>
      <c r="AN46" s="137"/>
      <c r="AO46" s="137"/>
      <c r="AP46" s="137"/>
      <c r="AQ46" s="137"/>
      <c r="AR46" s="24">
        <f>COUNT(F46:W46)</f>
        <v>0</v>
      </c>
      <c r="AS46" s="29" t="e">
        <f>AVERAGE(F46:W46)</f>
        <v>#DIV/0!</v>
      </c>
      <c r="AT46" s="30">
        <f>MIN(F46:W46)</f>
        <v>0</v>
      </c>
      <c r="AU46" s="8">
        <f>MAX(F46:W46)</f>
        <v>0</v>
      </c>
      <c r="AV46" s="18">
        <f t="shared" si="8"/>
        <v>0</v>
      </c>
    </row>
    <row r="47" spans="1:46" ht="13.5" thickTop="1">
      <c r="A47" s="7"/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2.75">
      <c r="A48" s="7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2.75">
      <c r="A49" s="7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2.75">
      <c r="A50" s="7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2.75">
      <c r="A51" s="7"/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2.75">
      <c r="A52" s="7"/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2.75">
      <c r="A53" s="7"/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12.75">
      <c r="A54" s="7"/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7" ht="12.75">
      <c r="A55" s="7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0"/>
    </row>
    <row r="56" spans="1:47" ht="12.75">
      <c r="A56" s="7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10"/>
    </row>
  </sheetData>
  <sheetProtection/>
  <mergeCells count="38">
    <mergeCell ref="N8:O8"/>
    <mergeCell ref="L8:M8"/>
    <mergeCell ref="J8:K8"/>
    <mergeCell ref="H8:I8"/>
    <mergeCell ref="V8:W8"/>
    <mergeCell ref="T8:U8"/>
    <mergeCell ref="R8:S8"/>
    <mergeCell ref="P8:Q8"/>
    <mergeCell ref="AD8:AE8"/>
    <mergeCell ref="AB8:AC8"/>
    <mergeCell ref="Z8:AA8"/>
    <mergeCell ref="X8:Y8"/>
    <mergeCell ref="AL8:AM8"/>
    <mergeCell ref="AJ8:AK8"/>
    <mergeCell ref="AH8:AI8"/>
    <mergeCell ref="AF8:AG8"/>
    <mergeCell ref="N27:O27"/>
    <mergeCell ref="L27:M27"/>
    <mergeCell ref="J27:K27"/>
    <mergeCell ref="H27:I27"/>
    <mergeCell ref="V27:W27"/>
    <mergeCell ref="T27:U27"/>
    <mergeCell ref="R27:S27"/>
    <mergeCell ref="P27:Q27"/>
    <mergeCell ref="F27:G27"/>
    <mergeCell ref="F8:G8"/>
    <mergeCell ref="AL27:AM27"/>
    <mergeCell ref="AJ27:AK27"/>
    <mergeCell ref="AH27:AI27"/>
    <mergeCell ref="AF27:AG27"/>
    <mergeCell ref="AD27:AE27"/>
    <mergeCell ref="AB27:AC27"/>
    <mergeCell ref="Z27:AA27"/>
    <mergeCell ref="X27:Y27"/>
    <mergeCell ref="AN27:AO27"/>
    <mergeCell ref="AP27:AQ27"/>
    <mergeCell ref="AN8:AO8"/>
    <mergeCell ref="AP8:AQ8"/>
  </mergeCells>
  <conditionalFormatting sqref="AS47:AU49">
    <cfRule type="cellIs" priority="1" dxfId="0" operator="between" stopIfTrue="1">
      <formula>30</formula>
      <formula>35.9999</formula>
    </cfRule>
    <cfRule type="cellIs" priority="2" dxfId="1" operator="between" stopIfTrue="1">
      <formula>36</formula>
      <formula>39.9999</formula>
    </cfRule>
    <cfRule type="cellIs" priority="3" dxfId="2" operator="lessThan" stopIfTrue="1">
      <formula>30</formula>
    </cfRule>
  </conditionalFormatting>
  <conditionalFormatting sqref="F47:AQ49">
    <cfRule type="cellIs" priority="4" dxfId="0" operator="between" stopIfTrue="1">
      <formula>30</formula>
      <formula>35.9999</formula>
    </cfRule>
    <cfRule type="cellIs" priority="5" dxfId="1" operator="between" stopIfTrue="1">
      <formula>30</formula>
      <formula>39.9999</formula>
    </cfRule>
    <cfRule type="cellIs" priority="6" dxfId="2" operator="lessThan" stopIfTrue="1">
      <formula>30</formula>
    </cfRule>
  </conditionalFormatting>
  <conditionalFormatting sqref="AS44:AS46">
    <cfRule type="cellIs" priority="7" dxfId="3" operator="lessThan" stopIfTrue="1">
      <formula>30</formula>
    </cfRule>
    <cfRule type="cellIs" priority="8" dxfId="4" operator="between" stopIfTrue="1">
      <formula>30</formula>
      <formula>35</formula>
    </cfRule>
    <cfRule type="cellIs" priority="9" dxfId="5" operator="between" stopIfTrue="1">
      <formula>36</formula>
      <formula>39.99</formula>
    </cfRule>
  </conditionalFormatting>
  <conditionalFormatting sqref="D28:AQ46 C28:C29 C34 C43:C46 C37:C39">
    <cfRule type="cellIs" priority="10" dxfId="3" operator="lessThan" stopIfTrue="1">
      <formula>30</formula>
    </cfRule>
    <cfRule type="cellIs" priority="11" dxfId="4" operator="between" stopIfTrue="1">
      <formula>30</formula>
      <formula>35</formula>
    </cfRule>
    <cfRule type="cellIs" priority="12" dxfId="5" operator="between" stopIfTrue="1">
      <formula>36</formula>
      <formula>39</formula>
    </cfRule>
  </conditionalFormatting>
  <conditionalFormatting sqref="AT28:AU43">
    <cfRule type="cellIs" priority="13" dxfId="6" operator="lessThan" stopIfTrue="1">
      <formula>30</formula>
    </cfRule>
    <cfRule type="cellIs" priority="14" dxfId="7" operator="between" stopIfTrue="1">
      <formula>30</formula>
      <formula>35.99</formula>
    </cfRule>
    <cfRule type="cellIs" priority="15" dxfId="5" operator="between" stopIfTrue="1">
      <formula>36</formula>
      <formula>39.99</formula>
    </cfRule>
  </conditionalFormatting>
  <conditionalFormatting sqref="AS28:AS43">
    <cfRule type="cellIs" priority="16" dxfId="3" operator="lessThan" stopIfTrue="1">
      <formula>30</formula>
    </cfRule>
    <cfRule type="cellIs" priority="17" dxfId="4" operator="between" stopIfTrue="1">
      <formula>30</formula>
      <formula>35.99</formula>
    </cfRule>
    <cfRule type="cellIs" priority="18" dxfId="5" operator="between" stopIfTrue="1">
      <formula>36</formula>
      <formula>39.99</formula>
    </cfRule>
  </conditionalFormatting>
  <conditionalFormatting sqref="I26 G26 O26 S26 Q26 M26 U26 K26 W26 AA26 AE26 AC26 Y26 AG26:AK26 AM26:AQ26">
    <cfRule type="cellIs" priority="19" dxfId="5" operator="between" stopIfTrue="1">
      <formula>21</formula>
      <formula>28</formula>
    </cfRule>
    <cfRule type="cellIs" priority="20" dxfId="4" operator="between" stopIfTrue="1">
      <formula>29</formula>
      <formula>40</formula>
    </cfRule>
    <cfRule type="cellIs" priority="21" dxfId="3" operator="between" stopIfTrue="1">
      <formula>41</formula>
      <formula>10000</formula>
    </cfRule>
  </conditionalFormatting>
  <conditionalFormatting sqref="AT25:AT27">
    <cfRule type="cellIs" priority="22" dxfId="3" operator="between" stopIfTrue="1">
      <formula>0</formula>
      <formula>59</formula>
    </cfRule>
    <cfRule type="cellIs" priority="23" dxfId="4" operator="between" stopIfTrue="1">
      <formula>60</formula>
      <formula>71</formula>
    </cfRule>
    <cfRule type="cellIs" priority="24" dxfId="5" operator="between" stopIfTrue="1">
      <formula>72</formula>
      <formula>79</formula>
    </cfRule>
  </conditionalFormatting>
  <conditionalFormatting sqref="J9:J26 L9:L26 N9:N26 P9:P26 F9:F26 AL9:AL26 T9:T26 V9:V26 H9:H26 X9:X26 Z9:Z26 AB9:AB26 AD9:AD26 AF9:AF26 R9:R26">
    <cfRule type="cellIs" priority="25" dxfId="3" operator="between" stopIfTrue="1">
      <formula>0</formula>
      <formula>59</formula>
    </cfRule>
    <cfRule type="cellIs" priority="26" dxfId="4" operator="between" stopIfTrue="1">
      <formula>60</formula>
      <formula>71</formula>
    </cfRule>
    <cfRule type="cellIs" priority="27" dxfId="5" operator="between" stopIfTrue="1">
      <formula>72</formula>
      <formula>79</formula>
    </cfRule>
  </conditionalFormatting>
  <conditionalFormatting sqref="AT9:AT24">
    <cfRule type="cellIs" priority="28" dxfId="3" operator="between" stopIfTrue="1">
      <formula>0</formula>
      <formula>59.99</formula>
    </cfRule>
    <cfRule type="cellIs" priority="29" dxfId="4" operator="between" stopIfTrue="1">
      <formula>60</formula>
      <formula>71.99</formula>
    </cfRule>
    <cfRule type="cellIs" priority="30" dxfId="5" operator="between" stopIfTrue="1">
      <formula>72</formula>
      <formula>79.99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 Aunio</cp:lastModifiedBy>
  <cp:lastPrinted>2007-09-04T19:48:48Z</cp:lastPrinted>
  <dcterms:created xsi:type="dcterms:W3CDTF">2002-06-03T19:24:47Z</dcterms:created>
  <dcterms:modified xsi:type="dcterms:W3CDTF">2007-09-11T18:44:12Z</dcterms:modified>
  <cp:category/>
  <cp:version/>
  <cp:contentType/>
  <cp:contentStatus/>
</cp:coreProperties>
</file>